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kokyofs\業務資料\030_医療\050_CMS\0104_岡山赤十字病院ホームページリニューアル\3_運用\01_管理\11_資料\01_病院から提供\20250410_ホームページ修正\"/>
    </mc:Choice>
  </mc:AlternateContent>
  <xr:revisionPtr revIDLastSave="0" documentId="13_ncr:1_{DB017470-C071-4EE2-9CEE-F1592BA32742}" xr6:coauthVersionLast="47" xr6:coauthVersionMax="47" xr10:uidLastSave="{00000000-0000-0000-0000-000000000000}"/>
  <bookViews>
    <workbookView xWindow="-120" yWindow="-120" windowWidth="29040" windowHeight="15840" activeTab="1" xr2:uid="{00000000-000D-0000-FFFF-FFFF00000000}"/>
  </bookViews>
  <sheets>
    <sheet name="R6年度☑シート （行幅調整済）" sheetId="16" r:id="rId1"/>
    <sheet name="R6年度 会議資料(レーダーチャート）" sheetId="18" r:id="rId2"/>
    <sheet name="R6年度 会議資料(レーダーチャート） (2)" sheetId="19" r:id="rId3"/>
    <sheet name="Sheet2" sheetId="10" r:id="rId4"/>
  </sheets>
  <externalReferences>
    <externalReference r:id="rId5"/>
  </externalReferences>
  <definedNames>
    <definedName name="_xlnm.Print_Area" localSheetId="1">'R6年度 会議資料(レーダーチャート）'!$A$1:$J$67</definedName>
    <definedName name="_xlnm.Print_Area" localSheetId="2">'R6年度 会議資料(レーダーチャート） (2)'!$A$1:$J$66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5" i="19" l="1"/>
  <c r="H65" i="19"/>
  <c r="J63" i="19"/>
  <c r="H63" i="19"/>
  <c r="J59" i="19"/>
  <c r="H59" i="19"/>
  <c r="V20" i="19" s="1"/>
  <c r="J55" i="19"/>
  <c r="H55" i="19"/>
  <c r="O33" i="19" s="1"/>
  <c r="J52" i="19"/>
  <c r="P32" i="19" s="1"/>
  <c r="H52" i="19"/>
  <c r="O32" i="19" s="1"/>
  <c r="J50" i="19"/>
  <c r="P31" i="19" s="1"/>
  <c r="H50" i="19"/>
  <c r="S20" i="19" s="1"/>
  <c r="J44" i="19"/>
  <c r="H44" i="19"/>
  <c r="H41" i="19"/>
  <c r="O29" i="19" s="1"/>
  <c r="P36" i="19"/>
  <c r="O36" i="19"/>
  <c r="P35" i="19"/>
  <c r="O35" i="19"/>
  <c r="J35" i="19"/>
  <c r="P19" i="19" s="1"/>
  <c r="H35" i="19"/>
  <c r="O28" i="19" s="1"/>
  <c r="P34" i="19"/>
  <c r="O34" i="19"/>
  <c r="P33" i="19"/>
  <c r="P30" i="19"/>
  <c r="O30" i="19"/>
  <c r="P29" i="19"/>
  <c r="J29" i="19"/>
  <c r="P27" i="19" s="1"/>
  <c r="H29" i="19"/>
  <c r="O20" i="19" s="1"/>
  <c r="J28" i="19"/>
  <c r="N19" i="19" s="1"/>
  <c r="H28" i="19"/>
  <c r="N20" i="19" s="1"/>
  <c r="P26" i="19"/>
  <c r="O26" i="19"/>
  <c r="X20" i="19"/>
  <c r="W20" i="19"/>
  <c r="R20" i="19"/>
  <c r="Q20" i="19"/>
  <c r="X19" i="19"/>
  <c r="W19" i="19"/>
  <c r="V19" i="19"/>
  <c r="U19" i="19"/>
  <c r="T19" i="19"/>
  <c r="R19" i="19"/>
  <c r="Q19" i="19"/>
  <c r="J65" i="18"/>
  <c r="X19" i="18" s="1"/>
  <c r="H65" i="18"/>
  <c r="O36" i="18" s="1"/>
  <c r="J63" i="18"/>
  <c r="P35" i="18" s="1"/>
  <c r="H63" i="18"/>
  <c r="W20" i="18" s="1"/>
  <c r="J59" i="18"/>
  <c r="P34" i="18" s="1"/>
  <c r="H59" i="18"/>
  <c r="V20" i="18" s="1"/>
  <c r="J55" i="18"/>
  <c r="P33" i="18" s="1"/>
  <c r="H55" i="18"/>
  <c r="O33" i="18" s="1"/>
  <c r="J52" i="18"/>
  <c r="P32" i="18" s="1"/>
  <c r="H52" i="18"/>
  <c r="O32" i="18" s="1"/>
  <c r="J50" i="18"/>
  <c r="S19" i="18" s="1"/>
  <c r="H50" i="18"/>
  <c r="O31" i="18" s="1"/>
  <c r="J44" i="18"/>
  <c r="P30" i="18" s="1"/>
  <c r="H44" i="18"/>
  <c r="O30" i="18" s="1"/>
  <c r="Q19" i="18"/>
  <c r="H41" i="18"/>
  <c r="O29" i="18" s="1"/>
  <c r="J35" i="18"/>
  <c r="P28" i="18" s="1"/>
  <c r="H35" i="18"/>
  <c r="P20" i="18" s="1"/>
  <c r="P29" i="18"/>
  <c r="J29" i="18"/>
  <c r="P27" i="18" s="1"/>
  <c r="H29" i="18"/>
  <c r="O27" i="18" s="1"/>
  <c r="J28" i="18"/>
  <c r="P26" i="18" s="1"/>
  <c r="H28" i="18"/>
  <c r="N20" i="18" s="1"/>
  <c r="X20" i="18"/>
  <c r="R20" i="18"/>
  <c r="W19" i="18"/>
  <c r="R19" i="18" l="1"/>
  <c r="T20" i="19"/>
  <c r="P28" i="19"/>
  <c r="U20" i="19"/>
  <c r="S19" i="19"/>
  <c r="O19" i="19"/>
  <c r="P20" i="19"/>
  <c r="O27" i="19"/>
  <c r="O31" i="19"/>
  <c r="P31" i="18"/>
  <c r="T20" i="18"/>
  <c r="O28" i="18"/>
  <c r="O35" i="18"/>
  <c r="T19" i="18"/>
  <c r="P36" i="18"/>
  <c r="V19" i="18"/>
  <c r="O34" i="18"/>
  <c r="N19" i="18"/>
  <c r="O19" i="18"/>
  <c r="O26" i="18"/>
  <c r="P19" i="18"/>
  <c r="U19" i="18"/>
  <c r="Q20" i="18"/>
  <c r="U20" i="18"/>
  <c r="O20" i="18"/>
  <c r="S20" i="18"/>
  <c r="V373" i="16"/>
  <c r="Y372" i="16" s="1"/>
  <c r="V371" i="16"/>
  <c r="V370" i="16"/>
  <c r="V369" i="16"/>
  <c r="V365" i="16"/>
  <c r="V364" i="16"/>
  <c r="V363" i="16"/>
  <c r="V362" i="16"/>
  <c r="V361" i="16"/>
  <c r="V358" i="16"/>
  <c r="V357" i="16"/>
  <c r="V356" i="16"/>
  <c r="V355" i="16"/>
  <c r="V354" i="16"/>
  <c r="V353" i="16"/>
  <c r="V349" i="16"/>
  <c r="V348" i="16"/>
  <c r="Y346" i="16" s="1"/>
  <c r="Z346" i="16"/>
  <c r="W346" i="16" s="1"/>
  <c r="V345" i="16"/>
  <c r="V344" i="16"/>
  <c r="Z343" i="16" s="1"/>
  <c r="W343" i="16" s="1"/>
  <c r="I343" i="16" s="1"/>
  <c r="V342" i="16"/>
  <c r="V341" i="16"/>
  <c r="V340" i="16"/>
  <c r="V339" i="16"/>
  <c r="V337" i="16"/>
  <c r="V336" i="16"/>
  <c r="Y335" i="16" s="1"/>
  <c r="Z335" i="16"/>
  <c r="W335" i="16"/>
  <c r="I335" i="16"/>
  <c r="V334" i="16"/>
  <c r="Z330" i="16" s="1"/>
  <c r="W330" i="16" s="1"/>
  <c r="V333" i="16"/>
  <c r="V332" i="16"/>
  <c r="V329" i="16"/>
  <c r="V328" i="16"/>
  <c r="V327" i="16"/>
  <c r="V326" i="16"/>
  <c r="V325" i="16"/>
  <c r="V322" i="16"/>
  <c r="V321" i="16"/>
  <c r="V320" i="16"/>
  <c r="V319" i="16"/>
  <c r="V318" i="16"/>
  <c r="V314" i="16"/>
  <c r="Y312" i="16" s="1"/>
  <c r="Z312" i="16"/>
  <c r="W312" i="16" s="1"/>
  <c r="X312" i="16" s="1"/>
  <c r="J312" i="16" s="1"/>
  <c r="V311" i="16"/>
  <c r="V310" i="16"/>
  <c r="V309" i="16"/>
  <c r="V306" i="16"/>
  <c r="V305" i="16"/>
  <c r="V304" i="16"/>
  <c r="V303" i="16"/>
  <c r="V302" i="16"/>
  <c r="Y301" i="16" s="1"/>
  <c r="V300" i="16"/>
  <c r="V299" i="16"/>
  <c r="V296" i="16"/>
  <c r="V295" i="16"/>
  <c r="V294" i="16"/>
  <c r="V293" i="16"/>
  <c r="Y292" i="16" s="1"/>
  <c r="V291" i="16"/>
  <c r="V290" i="16"/>
  <c r="V289" i="16"/>
  <c r="V288" i="16"/>
  <c r="V284" i="16"/>
  <c r="Z283" i="16" s="1"/>
  <c r="W283" i="16" s="1"/>
  <c r="I283" i="16" s="1"/>
  <c r="V282" i="16"/>
  <c r="V281" i="16"/>
  <c r="V280" i="16"/>
  <c r="V277" i="16"/>
  <c r="V276" i="16"/>
  <c r="V275" i="16"/>
  <c r="V274" i="16"/>
  <c r="Y273" i="16" s="1"/>
  <c r="V272" i="16"/>
  <c r="V271" i="16"/>
  <c r="V268" i="16"/>
  <c r="V267" i="16"/>
  <c r="V266" i="16"/>
  <c r="V265" i="16"/>
  <c r="V264" i="16"/>
  <c r="V263" i="16"/>
  <c r="V261" i="16"/>
  <c r="V260" i="16"/>
  <c r="V259" i="16"/>
  <c r="V255" i="16"/>
  <c r="V254" i="16"/>
  <c r="Z250" i="16" s="1"/>
  <c r="W250" i="16" s="1"/>
  <c r="I250" i="16" s="1"/>
  <c r="V253" i="16"/>
  <c r="V252" i="16"/>
  <c r="V251" i="16"/>
  <c r="V249" i="16"/>
  <c r="V248" i="16"/>
  <c r="V247" i="16"/>
  <c r="V246" i="16"/>
  <c r="V245" i="16"/>
  <c r="V244" i="16"/>
  <c r="V241" i="16"/>
  <c r="V240" i="16"/>
  <c r="V239" i="16"/>
  <c r="V238" i="16"/>
  <c r="V237" i="16"/>
  <c r="V236" i="16"/>
  <c r="V235" i="16"/>
  <c r="V234" i="16"/>
  <c r="Y232" i="16" s="1"/>
  <c r="V230" i="16"/>
  <c r="V229" i="16"/>
  <c r="V228" i="16"/>
  <c r="V226" i="16"/>
  <c r="V225" i="16"/>
  <c r="V224" i="16"/>
  <c r="V221" i="16"/>
  <c r="V220" i="16"/>
  <c r="V219" i="16"/>
  <c r="V218" i="16"/>
  <c r="V215" i="16"/>
  <c r="V214" i="16"/>
  <c r="V213" i="16"/>
  <c r="V211" i="16"/>
  <c r="V210" i="16"/>
  <c r="V209" i="16"/>
  <c r="V207" i="16"/>
  <c r="V206" i="16"/>
  <c r="V205" i="16"/>
  <c r="V204" i="16"/>
  <c r="V203" i="16"/>
  <c r="V202" i="16"/>
  <c r="V201" i="16"/>
  <c r="V199" i="16"/>
  <c r="V198" i="16"/>
  <c r="V197" i="16"/>
  <c r="V196" i="16"/>
  <c r="V195" i="16"/>
  <c r="V192" i="16"/>
  <c r="V191" i="16"/>
  <c r="V190" i="16"/>
  <c r="V189" i="16"/>
  <c r="V188" i="16"/>
  <c r="V185" i="16"/>
  <c r="V184" i="16"/>
  <c r="V183" i="16"/>
  <c r="V182" i="16"/>
  <c r="V179" i="16"/>
  <c r="V178" i="16"/>
  <c r="V177" i="16"/>
  <c r="V175" i="16"/>
  <c r="V174" i="16"/>
  <c r="V173" i="16"/>
  <c r="V172" i="16"/>
  <c r="V171" i="16"/>
  <c r="V170" i="16"/>
  <c r="V169" i="16"/>
  <c r="V165" i="16"/>
  <c r="Z162" i="16" s="1"/>
  <c r="W162" i="16" s="1"/>
  <c r="V164" i="16"/>
  <c r="V161" i="16"/>
  <c r="V160" i="16"/>
  <c r="V159" i="16"/>
  <c r="V158" i="16"/>
  <c r="Z156" i="16" s="1"/>
  <c r="W156" i="16" s="1"/>
  <c r="V155" i="16"/>
  <c r="V154" i="16"/>
  <c r="V153" i="16"/>
  <c r="V149" i="16"/>
  <c r="V148" i="16"/>
  <c r="V147" i="16"/>
  <c r="V146" i="16"/>
  <c r="V144" i="16"/>
  <c r="V143" i="16"/>
  <c r="V142" i="16"/>
  <c r="V140" i="16"/>
  <c r="V139" i="16"/>
  <c r="V138" i="16"/>
  <c r="V135" i="16"/>
  <c r="V134" i="16"/>
  <c r="Y132" i="16" s="1"/>
  <c r="Z132" i="16"/>
  <c r="W132" i="16" s="1"/>
  <c r="V131" i="16"/>
  <c r="Z130" i="16" s="1"/>
  <c r="W130" i="16" s="1"/>
  <c r="I130" i="16" s="1"/>
  <c r="V130" i="16"/>
  <c r="V129" i="16"/>
  <c r="V128" i="16"/>
  <c r="V127" i="16"/>
  <c r="V124" i="16"/>
  <c r="V123" i="16"/>
  <c r="V122" i="16"/>
  <c r="V121" i="16"/>
  <c r="V120" i="16"/>
  <c r="V119" i="16"/>
  <c r="V118" i="16"/>
  <c r="V117" i="16"/>
  <c r="V116" i="16"/>
  <c r="V115" i="16"/>
  <c r="V112" i="16"/>
  <c r="V111" i="16"/>
  <c r="V110" i="16"/>
  <c r="V108" i="16"/>
  <c r="V107" i="16"/>
  <c r="Y105" i="16" s="1"/>
  <c r="V106" i="16"/>
  <c r="V104" i="16"/>
  <c r="V103" i="16"/>
  <c r="V102" i="16"/>
  <c r="Z101" i="16" s="1"/>
  <c r="W101" i="16" s="1"/>
  <c r="I101" i="16" s="1"/>
  <c r="V100" i="16"/>
  <c r="V99" i="16"/>
  <c r="V98" i="16"/>
  <c r="Z97" i="16" s="1"/>
  <c r="W97" i="16" s="1"/>
  <c r="I97" i="16" s="1"/>
  <c r="V96" i="16"/>
  <c r="V95" i="16"/>
  <c r="V94" i="16"/>
  <c r="V93" i="16"/>
  <c r="V92" i="16"/>
  <c r="V91" i="16"/>
  <c r="V90" i="16"/>
  <c r="V89" i="16"/>
  <c r="V86" i="16"/>
  <c r="V85" i="16"/>
  <c r="V83" i="16"/>
  <c r="V82" i="16"/>
  <c r="V81" i="16"/>
  <c r="V77" i="16"/>
  <c r="V76" i="16"/>
  <c r="V75" i="16"/>
  <c r="V74" i="16"/>
  <c r="V73" i="16"/>
  <c r="V70" i="16"/>
  <c r="V69" i="16"/>
  <c r="V68" i="16"/>
  <c r="V67" i="16"/>
  <c r="Z65" i="16" s="1"/>
  <c r="W65" i="16" s="1"/>
  <c r="V64" i="16"/>
  <c r="V63" i="16"/>
  <c r="V62" i="16"/>
  <c r="V61" i="16"/>
  <c r="V60" i="16"/>
  <c r="V57" i="16"/>
  <c r="V56" i="16"/>
  <c r="V55" i="16"/>
  <c r="V54" i="16"/>
  <c r="V53" i="16"/>
  <c r="V52" i="16"/>
  <c r="V51" i="16"/>
  <c r="V50" i="16"/>
  <c r="V49" i="16"/>
  <c r="V46" i="16"/>
  <c r="V45" i="16"/>
  <c r="V44" i="16"/>
  <c r="V43" i="16"/>
  <c r="V42" i="16"/>
  <c r="V39" i="16"/>
  <c r="V38" i="16"/>
  <c r="V37" i="16"/>
  <c r="V36" i="16"/>
  <c r="V32" i="16"/>
  <c r="V31" i="16"/>
  <c r="V30" i="16"/>
  <c r="V28" i="16"/>
  <c r="V27" i="16"/>
  <c r="V26" i="16"/>
  <c r="V24" i="16"/>
  <c r="V23" i="16"/>
  <c r="V22" i="16"/>
  <c r="V21" i="16"/>
  <c r="Z20" i="16" s="1"/>
  <c r="W20" i="16" s="1"/>
  <c r="I20" i="16" s="1"/>
  <c r="V19" i="16"/>
  <c r="V18" i="16"/>
  <c r="V17" i="16"/>
  <c r="V16" i="16"/>
  <c r="V15" i="16"/>
  <c r="V14" i="16"/>
  <c r="V13" i="16"/>
  <c r="V12" i="16"/>
  <c r="Y208" i="16" l="1"/>
  <c r="Z208" i="16"/>
  <c r="W208" i="16" s="1"/>
  <c r="I208" i="16" s="1"/>
  <c r="Z40" i="16"/>
  <c r="W40" i="16" s="1"/>
  <c r="Z222" i="16"/>
  <c r="W222" i="16" s="1"/>
  <c r="Z58" i="16"/>
  <c r="W58" i="16" s="1"/>
  <c r="Y65" i="16"/>
  <c r="Y97" i="16"/>
  <c r="Z125" i="16"/>
  <c r="W125" i="16" s="1"/>
  <c r="X125" i="16" s="1"/>
  <c r="J125" i="16" s="1"/>
  <c r="Z141" i="16"/>
  <c r="W141" i="16" s="1"/>
  <c r="I141" i="16" s="1"/>
  <c r="Z34" i="16"/>
  <c r="W34" i="16" s="1"/>
  <c r="Y212" i="16"/>
  <c r="Z145" i="16"/>
  <c r="W145" i="16" s="1"/>
  <c r="I145" i="16" s="1"/>
  <c r="Y180" i="16"/>
  <c r="Z232" i="16"/>
  <c r="W232" i="16" s="1"/>
  <c r="I232" i="16" s="1"/>
  <c r="Z278" i="16"/>
  <c r="W278" i="16" s="1"/>
  <c r="Z297" i="16"/>
  <c r="W297" i="16" s="1"/>
  <c r="Z186" i="16"/>
  <c r="W186" i="16" s="1"/>
  <c r="Z367" i="16"/>
  <c r="W367" i="16" s="1"/>
  <c r="I367" i="16" s="1"/>
  <c r="Z25" i="16"/>
  <c r="W25" i="16" s="1"/>
  <c r="I25" i="16" s="1"/>
  <c r="Y151" i="16"/>
  <c r="Z286" i="16"/>
  <c r="W286" i="16" s="1"/>
  <c r="Y58" i="16"/>
  <c r="Z269" i="16"/>
  <c r="W269" i="16" s="1"/>
  <c r="Y176" i="16"/>
  <c r="X34" i="16"/>
  <c r="J34" i="16" s="1"/>
  <c r="I34" i="16"/>
  <c r="Z212" i="16"/>
  <c r="W212" i="16" s="1"/>
  <c r="I212" i="16" s="1"/>
  <c r="Y34" i="16"/>
  <c r="Z200" i="16"/>
  <c r="W200" i="16" s="1"/>
  <c r="I200" i="16" s="1"/>
  <c r="Z227" i="16"/>
  <c r="W227" i="16" s="1"/>
  <c r="I227" i="16" s="1"/>
  <c r="Z257" i="16"/>
  <c r="W257" i="16" s="1"/>
  <c r="I257" i="16" s="1"/>
  <c r="Z87" i="16"/>
  <c r="W87" i="16" s="1"/>
  <c r="I87" i="16" s="1"/>
  <c r="Z105" i="16"/>
  <c r="W105" i="16" s="1"/>
  <c r="I105" i="16" s="1"/>
  <c r="Y242" i="16"/>
  <c r="Z273" i="16"/>
  <c r="W273" i="16" s="1"/>
  <c r="I273" i="16" s="1"/>
  <c r="Y286" i="16"/>
  <c r="Z301" i="16"/>
  <c r="W301" i="16" s="1"/>
  <c r="I301" i="16" s="1"/>
  <c r="Z316" i="16"/>
  <c r="W316" i="16" s="1"/>
  <c r="X316" i="16" s="1"/>
  <c r="J316" i="16" s="1"/>
  <c r="Z359" i="16"/>
  <c r="W359" i="16" s="1"/>
  <c r="X359" i="16" s="1"/>
  <c r="J359" i="16" s="1"/>
  <c r="Z10" i="16"/>
  <c r="W10" i="16" s="1"/>
  <c r="Z167" i="16"/>
  <c r="W167" i="16" s="1"/>
  <c r="Y10" i="16"/>
  <c r="Y109" i="16"/>
  <c r="Z176" i="16"/>
  <c r="W176" i="16" s="1"/>
  <c r="I176" i="16" s="1"/>
  <c r="Z216" i="16"/>
  <c r="W216" i="16" s="1"/>
  <c r="Y200" i="16"/>
  <c r="Z79" i="16"/>
  <c r="W79" i="16" s="1"/>
  <c r="Z84" i="16"/>
  <c r="W84" i="16" s="1"/>
  <c r="I84" i="16" s="1"/>
  <c r="Y29" i="16"/>
  <c r="Y40" i="16"/>
  <c r="Z113" i="16"/>
  <c r="W113" i="16" s="1"/>
  <c r="X113" i="16" s="1"/>
  <c r="J113" i="16" s="1"/>
  <c r="Z193" i="16"/>
  <c r="W193" i="16" s="1"/>
  <c r="Y250" i="16"/>
  <c r="Z292" i="16"/>
  <c r="W292" i="16" s="1"/>
  <c r="I292" i="16" s="1"/>
  <c r="Z307" i="16"/>
  <c r="W307" i="16" s="1"/>
  <c r="I307" i="16" s="1"/>
  <c r="Z323" i="16"/>
  <c r="W323" i="16" s="1"/>
  <c r="X323" i="16" s="1"/>
  <c r="J323" i="16" s="1"/>
  <c r="Y351" i="16"/>
  <c r="Z262" i="16"/>
  <c r="W262" i="16" s="1"/>
  <c r="I262" i="16" s="1"/>
  <c r="Y367" i="16"/>
  <c r="Y145" i="16"/>
  <c r="Y269" i="16"/>
  <c r="Y283" i="16"/>
  <c r="Y297" i="16"/>
  <c r="Z338" i="16"/>
  <c r="W338" i="16" s="1"/>
  <c r="I338" i="16" s="1"/>
  <c r="Z136" i="16"/>
  <c r="W136" i="16" s="1"/>
  <c r="Y20" i="16"/>
  <c r="Z71" i="16"/>
  <c r="W71" i="16" s="1"/>
  <c r="X71" i="16" s="1"/>
  <c r="J71" i="16" s="1"/>
  <c r="Y101" i="16"/>
  <c r="Y222" i="16"/>
  <c r="Y25" i="16"/>
  <c r="Y330" i="16"/>
  <c r="Z372" i="16"/>
  <c r="W372" i="16" s="1"/>
  <c r="I372" i="16" s="1"/>
  <c r="Z47" i="16"/>
  <c r="W47" i="16" s="1"/>
  <c r="X47" i="16" s="1"/>
  <c r="J47" i="16" s="1"/>
  <c r="Z180" i="16"/>
  <c r="W180" i="16" s="1"/>
  <c r="I180" i="16" s="1"/>
  <c r="I58" i="16"/>
  <c r="X58" i="16"/>
  <c r="J58" i="16" s="1"/>
  <c r="I186" i="16"/>
  <c r="X186" i="16"/>
  <c r="J186" i="16" s="1"/>
  <c r="I330" i="16"/>
  <c r="X330" i="16"/>
  <c r="J330" i="16" s="1"/>
  <c r="I136" i="16"/>
  <c r="I346" i="16"/>
  <c r="X346" i="16"/>
  <c r="J346" i="16" s="1"/>
  <c r="I10" i="16"/>
  <c r="X65" i="16"/>
  <c r="J65" i="16" s="1"/>
  <c r="I65" i="16"/>
  <c r="I156" i="16"/>
  <c r="X156" i="16"/>
  <c r="J156" i="16" s="1"/>
  <c r="I167" i="16"/>
  <c r="I216" i="16"/>
  <c r="X216" i="16"/>
  <c r="J216" i="16" s="1"/>
  <c r="X278" i="16"/>
  <c r="J278" i="16" s="1"/>
  <c r="I278" i="16"/>
  <c r="I316" i="16"/>
  <c r="X40" i="16"/>
  <c r="J40" i="16" s="1"/>
  <c r="I40" i="16"/>
  <c r="I113" i="16"/>
  <c r="I162" i="16"/>
  <c r="X162" i="16"/>
  <c r="J162" i="16" s="1"/>
  <c r="I269" i="16"/>
  <c r="X269" i="16"/>
  <c r="J269" i="16" s="1"/>
  <c r="I297" i="16"/>
  <c r="X297" i="16"/>
  <c r="J297" i="16" s="1"/>
  <c r="X193" i="16"/>
  <c r="J193" i="16" s="1"/>
  <c r="I193" i="16"/>
  <c r="X132" i="16"/>
  <c r="J132" i="16" s="1"/>
  <c r="I132" i="16"/>
  <c r="X222" i="16"/>
  <c r="J222" i="16" s="1"/>
  <c r="I222" i="16"/>
  <c r="I286" i="16"/>
  <c r="X286" i="16"/>
  <c r="J286" i="16" s="1"/>
  <c r="Y87" i="16"/>
  <c r="Y262" i="16"/>
  <c r="Y84" i="16"/>
  <c r="Y141" i="16"/>
  <c r="Z29" i="16"/>
  <c r="W29" i="16" s="1"/>
  <c r="I29" i="16" s="1"/>
  <c r="Y193" i="16"/>
  <c r="Y216" i="16"/>
  <c r="Y278" i="16"/>
  <c r="Y343" i="16"/>
  <c r="Y113" i="16"/>
  <c r="Y130" i="16"/>
  <c r="Y156" i="16"/>
  <c r="Y186" i="16"/>
  <c r="Y257" i="16"/>
  <c r="Y307" i="16"/>
  <c r="Y167" i="16"/>
  <c r="Y79" i="16"/>
  <c r="Y136" i="16"/>
  <c r="Y323" i="16"/>
  <c r="Y338" i="16"/>
  <c r="Y359" i="16"/>
  <c r="Y47" i="16"/>
  <c r="Y71" i="16"/>
  <c r="Z109" i="16"/>
  <c r="W109" i="16" s="1"/>
  <c r="I109" i="16" s="1"/>
  <c r="Y125" i="16"/>
  <c r="Z151" i="16"/>
  <c r="W151" i="16" s="1"/>
  <c r="Y227" i="16"/>
  <c r="Z242" i="16"/>
  <c r="W242" i="16" s="1"/>
  <c r="Y316" i="16"/>
  <c r="Z351" i="16"/>
  <c r="W351" i="16" s="1"/>
  <c r="I312" i="16"/>
  <c r="Y162" i="16"/>
  <c r="X232" i="16" l="1"/>
  <c r="J232" i="16" s="1"/>
  <c r="X180" i="16"/>
  <c r="J180" i="16" s="1"/>
  <c r="X79" i="16"/>
  <c r="J79" i="16" s="1"/>
  <c r="I47" i="16"/>
  <c r="X136" i="16"/>
  <c r="J136" i="16" s="1"/>
  <c r="I125" i="16"/>
  <c r="X167" i="16"/>
  <c r="J167" i="16" s="1"/>
  <c r="I79" i="16"/>
  <c r="X367" i="16"/>
  <c r="J367" i="16" s="1"/>
  <c r="X257" i="16"/>
  <c r="J257" i="16" s="1"/>
  <c r="I359" i="16"/>
  <c r="I323" i="16"/>
  <c r="X307" i="16"/>
  <c r="J307" i="16" s="1"/>
  <c r="I71" i="16"/>
  <c r="X87" i="16"/>
  <c r="J87" i="16" s="1"/>
  <c r="X151" i="16"/>
  <c r="J151" i="16" s="1"/>
  <c r="I151" i="16"/>
  <c r="X242" i="16"/>
  <c r="J242" i="16" s="1"/>
  <c r="I242" i="16"/>
  <c r="X10" i="16"/>
  <c r="J10" i="16" s="1"/>
  <c r="X351" i="16"/>
  <c r="J351" i="16" s="1"/>
  <c r="I35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n-yoshioka</author>
  </authors>
  <commentList>
    <comment ref="X193" authorId="0" shapeId="0" xr:uid="{00000000-0006-0000-0000-000001000000}">
      <text>
        <r>
          <rPr>
            <b/>
            <sz val="9"/>
            <color indexed="81"/>
            <rFont val="ＭＳ Ｐゴシック"/>
            <family val="3"/>
            <charset val="128"/>
          </rPr>
          <t>小項目番号5-20-3（Ｗ210セル）については、中項目の計算式には含めない。
（寮を持たない学校と持つ学校とで公平性を記すため）</t>
        </r>
      </text>
    </comment>
  </commentList>
</comments>
</file>

<file path=xl/sharedStrings.xml><?xml version="1.0" encoding="utf-8"?>
<sst xmlns="http://schemas.openxmlformats.org/spreadsheetml/2006/main" count="1208" uniqueCount="637">
  <si>
    <t>日本赤十字社　学校評価指標</t>
    <rPh sb="0" eb="2">
      <t>ニホン</t>
    </rPh>
    <rPh sb="2" eb="5">
      <t>セキジュウジ</t>
    </rPh>
    <rPh sb="5" eb="6">
      <t>シャ</t>
    </rPh>
    <rPh sb="7" eb="9">
      <t>ガッコウ</t>
    </rPh>
    <rPh sb="9" eb="11">
      <t>ヒョウカ</t>
    </rPh>
    <rPh sb="11" eb="13">
      <t>シヒョウ</t>
    </rPh>
    <phoneticPr fontId="2"/>
  </si>
  <si>
    <t>領域</t>
    <rPh sb="0" eb="2">
      <t>リョウイキ</t>
    </rPh>
    <phoneticPr fontId="2"/>
  </si>
  <si>
    <t>中項目</t>
    <rPh sb="0" eb="1">
      <t>チュウ</t>
    </rPh>
    <rPh sb="1" eb="3">
      <t>コウモク</t>
    </rPh>
    <phoneticPr fontId="2"/>
  </si>
  <si>
    <t>小項目</t>
    <rPh sb="0" eb="3">
      <t>ショウコウモク</t>
    </rPh>
    <phoneticPr fontId="2"/>
  </si>
  <si>
    <t>評価の観点</t>
    <rPh sb="0" eb="2">
      <t>ヒョウカ</t>
    </rPh>
    <rPh sb="3" eb="5">
      <t>カンテン</t>
    </rPh>
    <phoneticPr fontId="2"/>
  </si>
  <si>
    <t>小項目評価結果</t>
    <rPh sb="0" eb="3">
      <t>ショウコウモク</t>
    </rPh>
    <rPh sb="3" eb="5">
      <t>ヒョウカ</t>
    </rPh>
    <rPh sb="5" eb="7">
      <t>ケッカ</t>
    </rPh>
    <phoneticPr fontId="2"/>
  </si>
  <si>
    <t>中項目評価結果</t>
    <rPh sb="0" eb="1">
      <t>チュウ</t>
    </rPh>
    <rPh sb="1" eb="3">
      <t>コウモク</t>
    </rPh>
    <rPh sb="3" eb="5">
      <t>ヒョウカ</t>
    </rPh>
    <rPh sb="5" eb="7">
      <t>ケッカ</t>
    </rPh>
    <phoneticPr fontId="2"/>
  </si>
  <si>
    <t>1-1　教育理念・教育目的・教育目標</t>
    <rPh sb="4" eb="6">
      <t>キョウイク</t>
    </rPh>
    <rPh sb="6" eb="8">
      <t>リネン</t>
    </rPh>
    <rPh sb="9" eb="11">
      <t>キョウイク</t>
    </rPh>
    <rPh sb="11" eb="13">
      <t>モクテキ</t>
    </rPh>
    <rPh sb="14" eb="16">
      <t>キョウイク</t>
    </rPh>
    <rPh sb="16" eb="18">
      <t>モクヒョウ</t>
    </rPh>
    <phoneticPr fontId="2"/>
  </si>
  <si>
    <t>1-1-1　教育理念・教育目的・教育目標は、定められている。</t>
    <rPh sb="6" eb="8">
      <t>キョウイク</t>
    </rPh>
    <rPh sb="8" eb="10">
      <t>リネン</t>
    </rPh>
    <rPh sb="11" eb="13">
      <t>キョウイク</t>
    </rPh>
    <rPh sb="13" eb="15">
      <t>モクテキ</t>
    </rPh>
    <rPh sb="16" eb="18">
      <t>キョウイク</t>
    </rPh>
    <rPh sb="18" eb="20">
      <t>モクヒョウ</t>
    </rPh>
    <rPh sb="22" eb="23">
      <t>サダ</t>
    </rPh>
    <phoneticPr fontId="2"/>
  </si>
  <si>
    <t>1-1-1-①</t>
    <phoneticPr fontId="2"/>
  </si>
  <si>
    <t>教育理念・教育目的は、赤十字の理念である人道を基調とした赤十字教育の特徴を示している。</t>
    <rPh sb="0" eb="2">
      <t>キョウイク</t>
    </rPh>
    <rPh sb="2" eb="4">
      <t>リネン</t>
    </rPh>
    <rPh sb="5" eb="7">
      <t>キョウイク</t>
    </rPh>
    <rPh sb="7" eb="9">
      <t>モクテキ</t>
    </rPh>
    <rPh sb="11" eb="14">
      <t>セキジュウジ</t>
    </rPh>
    <rPh sb="15" eb="17">
      <t>リネン</t>
    </rPh>
    <rPh sb="20" eb="22">
      <t>ジンドウ</t>
    </rPh>
    <rPh sb="23" eb="25">
      <t>キチョウ</t>
    </rPh>
    <rPh sb="28" eb="31">
      <t>セキジュウジ</t>
    </rPh>
    <rPh sb="31" eb="33">
      <t>キョウイク</t>
    </rPh>
    <rPh sb="34" eb="36">
      <t>トクチョウ</t>
    </rPh>
    <rPh sb="37" eb="38">
      <t>シメ</t>
    </rPh>
    <phoneticPr fontId="2"/>
  </si>
  <si>
    <t>1-1-1-②</t>
    <phoneticPr fontId="2"/>
  </si>
  <si>
    <t>1-1-1-③</t>
    <phoneticPr fontId="2"/>
  </si>
  <si>
    <t>教育理念・教育目的と教育目標が一貫している。</t>
    <rPh sb="0" eb="2">
      <t>キョウイク</t>
    </rPh>
    <rPh sb="2" eb="4">
      <t>リネン</t>
    </rPh>
    <rPh sb="5" eb="7">
      <t>キョウイク</t>
    </rPh>
    <rPh sb="7" eb="9">
      <t>モクテキ</t>
    </rPh>
    <rPh sb="10" eb="12">
      <t>キョウイク</t>
    </rPh>
    <rPh sb="12" eb="14">
      <t>モクヒョウ</t>
    </rPh>
    <rPh sb="15" eb="17">
      <t>イッカン</t>
    </rPh>
    <phoneticPr fontId="2"/>
  </si>
  <si>
    <t>教育理念・教育目的・教育目標は、学生にとって学習の指針となるように具体的に明示している。</t>
    <rPh sb="0" eb="2">
      <t>キョウイク</t>
    </rPh>
    <rPh sb="2" eb="4">
      <t>リネン</t>
    </rPh>
    <rPh sb="5" eb="7">
      <t>キョウイク</t>
    </rPh>
    <rPh sb="7" eb="9">
      <t>モクテキ</t>
    </rPh>
    <rPh sb="10" eb="12">
      <t>キョウイク</t>
    </rPh>
    <rPh sb="12" eb="14">
      <t>モクヒョウ</t>
    </rPh>
    <rPh sb="16" eb="18">
      <t>ガクセイ</t>
    </rPh>
    <rPh sb="22" eb="24">
      <t>ガクシュウ</t>
    </rPh>
    <rPh sb="25" eb="27">
      <t>シシン</t>
    </rPh>
    <rPh sb="33" eb="36">
      <t>グタイテキ</t>
    </rPh>
    <rPh sb="37" eb="39">
      <t>メイジ</t>
    </rPh>
    <phoneticPr fontId="2"/>
  </si>
  <si>
    <t>赤十字看護師としての質を維持・向上するための教育内容、方法、教育環境の整備について明示している。</t>
    <rPh sb="0" eb="3">
      <t>セキジュウジ</t>
    </rPh>
    <rPh sb="3" eb="6">
      <t>カンゴシ</t>
    </rPh>
    <rPh sb="10" eb="11">
      <t>シツ</t>
    </rPh>
    <rPh sb="12" eb="14">
      <t>イジ</t>
    </rPh>
    <rPh sb="15" eb="17">
      <t>コウジョウ</t>
    </rPh>
    <rPh sb="22" eb="24">
      <t>キョウイク</t>
    </rPh>
    <rPh sb="24" eb="26">
      <t>ナイヨウ</t>
    </rPh>
    <rPh sb="27" eb="29">
      <t>ホウホウ</t>
    </rPh>
    <rPh sb="30" eb="32">
      <t>キョウイク</t>
    </rPh>
    <rPh sb="32" eb="34">
      <t>カンキョウ</t>
    </rPh>
    <rPh sb="35" eb="37">
      <t>セイビ</t>
    </rPh>
    <rPh sb="41" eb="43">
      <t>メイジ</t>
    </rPh>
    <phoneticPr fontId="2"/>
  </si>
  <si>
    <t>学校運営委員・教職員は、教育理念、教育目的、教育目標、年間の教育計画等を共有し、連携している。</t>
    <rPh sb="0" eb="2">
      <t>ガッコウ</t>
    </rPh>
    <rPh sb="2" eb="4">
      <t>ウンエイ</t>
    </rPh>
    <rPh sb="4" eb="6">
      <t>イイン</t>
    </rPh>
    <rPh sb="7" eb="10">
      <t>キョウショクイン</t>
    </rPh>
    <rPh sb="12" eb="14">
      <t>キョウイク</t>
    </rPh>
    <rPh sb="14" eb="16">
      <t>リネン</t>
    </rPh>
    <rPh sb="17" eb="19">
      <t>キョウイク</t>
    </rPh>
    <rPh sb="19" eb="21">
      <t>モクテキ</t>
    </rPh>
    <rPh sb="22" eb="24">
      <t>キョウイク</t>
    </rPh>
    <rPh sb="24" eb="26">
      <t>モクヒョウ</t>
    </rPh>
    <rPh sb="27" eb="29">
      <t>ネンカン</t>
    </rPh>
    <rPh sb="30" eb="32">
      <t>キョウイク</t>
    </rPh>
    <rPh sb="32" eb="34">
      <t>ケイカク</t>
    </rPh>
    <rPh sb="34" eb="35">
      <t>トウ</t>
    </rPh>
    <rPh sb="36" eb="38">
      <t>キョウユウ</t>
    </rPh>
    <rPh sb="40" eb="42">
      <t>レンケイ</t>
    </rPh>
    <phoneticPr fontId="2"/>
  </si>
  <si>
    <t>理念等を、学生・保護者・関連業界等に周知している。</t>
    <rPh sb="0" eb="2">
      <t>リネン</t>
    </rPh>
    <rPh sb="2" eb="3">
      <t>トウ</t>
    </rPh>
    <rPh sb="5" eb="7">
      <t>ガクセイ</t>
    </rPh>
    <rPh sb="8" eb="11">
      <t>ホゴシャ</t>
    </rPh>
    <rPh sb="12" eb="14">
      <t>カンレン</t>
    </rPh>
    <rPh sb="14" eb="16">
      <t>ギョウカイ</t>
    </rPh>
    <rPh sb="16" eb="17">
      <t>トウ</t>
    </rPh>
    <rPh sb="18" eb="20">
      <t>シュウチ</t>
    </rPh>
    <phoneticPr fontId="2"/>
  </si>
  <si>
    <t>理念等の、学生・保護者・実習施設への周知度を確認している。</t>
    <rPh sb="0" eb="2">
      <t>リネン</t>
    </rPh>
    <rPh sb="2" eb="3">
      <t>トウ</t>
    </rPh>
    <rPh sb="5" eb="7">
      <t>ガクセイ</t>
    </rPh>
    <rPh sb="8" eb="11">
      <t>ホゴシャ</t>
    </rPh>
    <rPh sb="12" eb="14">
      <t>ジッシュウ</t>
    </rPh>
    <rPh sb="14" eb="16">
      <t>シセツ</t>
    </rPh>
    <rPh sb="18" eb="20">
      <t>シュウチ</t>
    </rPh>
    <rPh sb="20" eb="21">
      <t>ド</t>
    </rPh>
    <rPh sb="22" eb="24">
      <t>カクニン</t>
    </rPh>
    <phoneticPr fontId="2"/>
  </si>
  <si>
    <t>理念等を学生の状況、社会のニーズから、適宜、見直している。</t>
    <rPh sb="0" eb="2">
      <t>リネン</t>
    </rPh>
    <rPh sb="2" eb="3">
      <t>トウ</t>
    </rPh>
    <rPh sb="4" eb="6">
      <t>ガクセイ</t>
    </rPh>
    <rPh sb="7" eb="9">
      <t>ジョウキョウ</t>
    </rPh>
    <rPh sb="10" eb="12">
      <t>シャカイ</t>
    </rPh>
    <rPh sb="19" eb="21">
      <t>テキギ</t>
    </rPh>
    <rPh sb="22" eb="24">
      <t>ミナオ</t>
    </rPh>
    <phoneticPr fontId="2"/>
  </si>
  <si>
    <t>1-1-2　教育目標は専門分野に関連する業界等の人材ニーズに適合している。</t>
    <rPh sb="6" eb="8">
      <t>キョウイク</t>
    </rPh>
    <rPh sb="8" eb="10">
      <t>モクヒョウ</t>
    </rPh>
    <rPh sb="11" eb="13">
      <t>センモン</t>
    </rPh>
    <rPh sb="13" eb="15">
      <t>ブンヤ</t>
    </rPh>
    <rPh sb="16" eb="18">
      <t>カンレン</t>
    </rPh>
    <rPh sb="20" eb="22">
      <t>ギョウカイ</t>
    </rPh>
    <rPh sb="22" eb="23">
      <t>トウ</t>
    </rPh>
    <rPh sb="24" eb="26">
      <t>ジンザイ</t>
    </rPh>
    <rPh sb="30" eb="32">
      <t>テキゴウ</t>
    </rPh>
    <phoneticPr fontId="2"/>
  </si>
  <si>
    <t>1-1-2-②</t>
    <phoneticPr fontId="2"/>
  </si>
  <si>
    <t>看護に関連する行政、専門職集団等が発信する最新の情報を収集・分析している。</t>
    <rPh sb="0" eb="2">
      <t>カンゴ</t>
    </rPh>
    <rPh sb="3" eb="5">
      <t>カンレン</t>
    </rPh>
    <rPh sb="7" eb="9">
      <t>ギョウセイ</t>
    </rPh>
    <rPh sb="10" eb="12">
      <t>センモン</t>
    </rPh>
    <rPh sb="12" eb="13">
      <t>ショク</t>
    </rPh>
    <rPh sb="13" eb="15">
      <t>シュウダン</t>
    </rPh>
    <rPh sb="15" eb="16">
      <t>トウ</t>
    </rPh>
    <rPh sb="17" eb="19">
      <t>ハッシン</t>
    </rPh>
    <rPh sb="21" eb="23">
      <t>サイシン</t>
    </rPh>
    <rPh sb="24" eb="26">
      <t>ジョウホウ</t>
    </rPh>
    <rPh sb="27" eb="29">
      <t>シュウシュウ</t>
    </rPh>
    <rPh sb="30" eb="32">
      <t>ブンセキ</t>
    </rPh>
    <phoneticPr fontId="2"/>
  </si>
  <si>
    <t>知識・技術・態度、人間性など赤十字看護師に求める人材要件を明確にしている。</t>
    <rPh sb="0" eb="2">
      <t>チシキ</t>
    </rPh>
    <rPh sb="3" eb="5">
      <t>ギジュツ</t>
    </rPh>
    <rPh sb="6" eb="8">
      <t>タイド</t>
    </rPh>
    <rPh sb="9" eb="12">
      <t>ニンゲンセイ</t>
    </rPh>
    <rPh sb="14" eb="17">
      <t>セキジュウジ</t>
    </rPh>
    <rPh sb="17" eb="20">
      <t>カンゴシ</t>
    </rPh>
    <rPh sb="21" eb="22">
      <t>モト</t>
    </rPh>
    <rPh sb="24" eb="26">
      <t>ジンザイ</t>
    </rPh>
    <rPh sb="26" eb="28">
      <t>ヨウケン</t>
    </rPh>
    <rPh sb="29" eb="31">
      <t>メイカク</t>
    </rPh>
    <phoneticPr fontId="2"/>
  </si>
  <si>
    <t>教材の開発等にあたっては、関連業界等からの協力を得て進めている。</t>
    <rPh sb="0" eb="2">
      <t>キョウザイ</t>
    </rPh>
    <rPh sb="3" eb="5">
      <t>カイハツ</t>
    </rPh>
    <rPh sb="5" eb="6">
      <t>トウ</t>
    </rPh>
    <rPh sb="13" eb="15">
      <t>カンレン</t>
    </rPh>
    <rPh sb="15" eb="17">
      <t>ギョウカイ</t>
    </rPh>
    <rPh sb="17" eb="18">
      <t>トウ</t>
    </rPh>
    <rPh sb="21" eb="23">
      <t>キョウリョク</t>
    </rPh>
    <rPh sb="24" eb="25">
      <t>エ</t>
    </rPh>
    <rPh sb="26" eb="27">
      <t>スス</t>
    </rPh>
    <phoneticPr fontId="2"/>
  </si>
  <si>
    <t>演習や臨地実習の実施にあたっては、関連業界等から協力を得ている。</t>
    <rPh sb="0" eb="2">
      <t>エンシュウ</t>
    </rPh>
    <rPh sb="3" eb="5">
      <t>リンチ</t>
    </rPh>
    <rPh sb="5" eb="7">
      <t>ジッシュウ</t>
    </rPh>
    <rPh sb="8" eb="10">
      <t>ジッシ</t>
    </rPh>
    <rPh sb="17" eb="19">
      <t>カンレン</t>
    </rPh>
    <rPh sb="19" eb="21">
      <t>ギョウカイ</t>
    </rPh>
    <rPh sb="21" eb="22">
      <t>トウ</t>
    </rPh>
    <rPh sb="24" eb="26">
      <t>キョウリョク</t>
    </rPh>
    <rPh sb="27" eb="28">
      <t>エ</t>
    </rPh>
    <phoneticPr fontId="2"/>
  </si>
  <si>
    <t>1-1-3　理念等の達成に向け、特色ある教育活動に取り組んでいる。</t>
    <rPh sb="6" eb="8">
      <t>リネン</t>
    </rPh>
    <rPh sb="8" eb="9">
      <t>トウ</t>
    </rPh>
    <rPh sb="10" eb="12">
      <t>タッセイ</t>
    </rPh>
    <rPh sb="13" eb="14">
      <t>ム</t>
    </rPh>
    <rPh sb="16" eb="18">
      <t>トクショク</t>
    </rPh>
    <rPh sb="20" eb="22">
      <t>キョウイク</t>
    </rPh>
    <rPh sb="22" eb="24">
      <t>カツドウ</t>
    </rPh>
    <rPh sb="25" eb="26">
      <t>ト</t>
    </rPh>
    <rPh sb="27" eb="28">
      <t>ク</t>
    </rPh>
    <phoneticPr fontId="2"/>
  </si>
  <si>
    <t>1-1-3-①</t>
    <phoneticPr fontId="2"/>
  </si>
  <si>
    <t>赤十字の基本原則を指針として行動できる看護師の養成に取り組んでいる。</t>
    <rPh sb="0" eb="3">
      <t>セキジュウジ</t>
    </rPh>
    <rPh sb="4" eb="6">
      <t>キホン</t>
    </rPh>
    <rPh sb="6" eb="8">
      <t>ゲンソク</t>
    </rPh>
    <rPh sb="9" eb="11">
      <t>シシン</t>
    </rPh>
    <rPh sb="14" eb="16">
      <t>コウドウ</t>
    </rPh>
    <rPh sb="19" eb="22">
      <t>カンゴシ</t>
    </rPh>
    <rPh sb="23" eb="25">
      <t>ヨウセイ</t>
    </rPh>
    <rPh sb="26" eb="27">
      <t>ト</t>
    </rPh>
    <rPh sb="28" eb="29">
      <t>ク</t>
    </rPh>
    <phoneticPr fontId="2"/>
  </si>
  <si>
    <t>赤十字の救護員となる看護師の養成に取り組んでいる。</t>
    <rPh sb="0" eb="3">
      <t>セキジュウジ</t>
    </rPh>
    <rPh sb="4" eb="6">
      <t>キュウゴ</t>
    </rPh>
    <rPh sb="6" eb="7">
      <t>イン</t>
    </rPh>
    <rPh sb="10" eb="13">
      <t>カンゴシ</t>
    </rPh>
    <rPh sb="14" eb="16">
      <t>ヨウセイ</t>
    </rPh>
    <rPh sb="17" eb="18">
      <t>ト</t>
    </rPh>
    <rPh sb="19" eb="20">
      <t>ク</t>
    </rPh>
    <phoneticPr fontId="2"/>
  </si>
  <si>
    <t>広い視野を持ち国際活動に協力できる看護師の養成に取り組んでいる。</t>
    <rPh sb="0" eb="1">
      <t>ヒロ</t>
    </rPh>
    <rPh sb="2" eb="4">
      <t>シヤ</t>
    </rPh>
    <rPh sb="5" eb="6">
      <t>モ</t>
    </rPh>
    <rPh sb="7" eb="9">
      <t>コクサイ</t>
    </rPh>
    <rPh sb="9" eb="11">
      <t>カツドウ</t>
    </rPh>
    <rPh sb="12" eb="14">
      <t>キョウリョク</t>
    </rPh>
    <rPh sb="17" eb="20">
      <t>カンゴシ</t>
    </rPh>
    <rPh sb="21" eb="23">
      <t>ヨウセイ</t>
    </rPh>
    <rPh sb="24" eb="25">
      <t>ト</t>
    </rPh>
    <rPh sb="26" eb="27">
      <t>ク</t>
    </rPh>
    <phoneticPr fontId="2"/>
  </si>
  <si>
    <t>1-1-4　社会のニーズ等を踏まえた将来構想を抱いている。</t>
    <rPh sb="6" eb="8">
      <t>シャカイ</t>
    </rPh>
    <rPh sb="12" eb="13">
      <t>トウ</t>
    </rPh>
    <rPh sb="14" eb="15">
      <t>フ</t>
    </rPh>
    <rPh sb="18" eb="20">
      <t>ショウライ</t>
    </rPh>
    <rPh sb="20" eb="22">
      <t>コウソウ</t>
    </rPh>
    <rPh sb="23" eb="24">
      <t>イダ</t>
    </rPh>
    <phoneticPr fontId="2"/>
  </si>
  <si>
    <t>1-1-4-①</t>
    <phoneticPr fontId="2"/>
  </si>
  <si>
    <t>設置医療施設や支部との連携のもと、社会のニーズ等をふまえて将来構想を定めている。</t>
    <rPh sb="0" eb="2">
      <t>セッチ</t>
    </rPh>
    <rPh sb="2" eb="4">
      <t>イリョウ</t>
    </rPh>
    <rPh sb="4" eb="6">
      <t>シセツ</t>
    </rPh>
    <rPh sb="7" eb="9">
      <t>シブ</t>
    </rPh>
    <rPh sb="11" eb="13">
      <t>レンケイ</t>
    </rPh>
    <rPh sb="17" eb="19">
      <t>シャカイ</t>
    </rPh>
    <rPh sb="23" eb="24">
      <t>トウ</t>
    </rPh>
    <rPh sb="29" eb="31">
      <t>ショウライ</t>
    </rPh>
    <rPh sb="31" eb="33">
      <t>コウソウ</t>
    </rPh>
    <rPh sb="34" eb="35">
      <t>サダ</t>
    </rPh>
    <phoneticPr fontId="2"/>
  </si>
  <si>
    <t>教職員は、看護学校の将来構想を理解している。</t>
    <rPh sb="0" eb="3">
      <t>キョウショクイン</t>
    </rPh>
    <rPh sb="5" eb="7">
      <t>カンゴ</t>
    </rPh>
    <rPh sb="7" eb="9">
      <t>ガッコウ</t>
    </rPh>
    <rPh sb="10" eb="12">
      <t>ショウライ</t>
    </rPh>
    <rPh sb="12" eb="14">
      <t>コウソウ</t>
    </rPh>
    <rPh sb="15" eb="17">
      <t>リカイ</t>
    </rPh>
    <phoneticPr fontId="2"/>
  </si>
  <si>
    <t>看護学校の将来構想を学生・保護者・関係業界等に周知している。</t>
    <rPh sb="0" eb="2">
      <t>カンゴ</t>
    </rPh>
    <rPh sb="2" eb="4">
      <t>ガッコウ</t>
    </rPh>
    <rPh sb="5" eb="7">
      <t>ショウライ</t>
    </rPh>
    <rPh sb="7" eb="9">
      <t>コウソウ</t>
    </rPh>
    <rPh sb="10" eb="12">
      <t>ガクセイ</t>
    </rPh>
    <rPh sb="13" eb="16">
      <t>ホゴシャ</t>
    </rPh>
    <rPh sb="17" eb="19">
      <t>カンケイ</t>
    </rPh>
    <rPh sb="19" eb="21">
      <t>ギョウカイ</t>
    </rPh>
    <rPh sb="21" eb="22">
      <t>トウ</t>
    </rPh>
    <rPh sb="23" eb="25">
      <t>シュウチ</t>
    </rPh>
    <phoneticPr fontId="2"/>
  </si>
  <si>
    <t>領域１　教育理念・教育目的・教育目標</t>
    <rPh sb="0" eb="2">
      <t>リョウイキ</t>
    </rPh>
    <rPh sb="4" eb="6">
      <t>キョウイク</t>
    </rPh>
    <rPh sb="6" eb="8">
      <t>リネン</t>
    </rPh>
    <rPh sb="9" eb="11">
      <t>キョウイク</t>
    </rPh>
    <rPh sb="11" eb="13">
      <t>モクテキ</t>
    </rPh>
    <rPh sb="14" eb="16">
      <t>キョウイク</t>
    </rPh>
    <rPh sb="16" eb="18">
      <t>モクヒョウ</t>
    </rPh>
    <phoneticPr fontId="2"/>
  </si>
  <si>
    <t>領域２　学校運営</t>
    <rPh sb="0" eb="2">
      <t>リョウイキ</t>
    </rPh>
    <rPh sb="4" eb="6">
      <t>ガッコウ</t>
    </rPh>
    <rPh sb="6" eb="8">
      <t>ウンエイ</t>
    </rPh>
    <phoneticPr fontId="2"/>
  </si>
  <si>
    <t>2-2　運営方針</t>
    <rPh sb="4" eb="6">
      <t>ウンエイ</t>
    </rPh>
    <rPh sb="6" eb="8">
      <t>ホウシン</t>
    </rPh>
    <phoneticPr fontId="2"/>
  </si>
  <si>
    <t>2-2-1　理念等に沿った運営方針を定めている。</t>
    <rPh sb="6" eb="8">
      <t>リネン</t>
    </rPh>
    <rPh sb="8" eb="9">
      <t>トウ</t>
    </rPh>
    <rPh sb="10" eb="11">
      <t>ソ</t>
    </rPh>
    <rPh sb="13" eb="15">
      <t>ウンエイ</t>
    </rPh>
    <rPh sb="15" eb="17">
      <t>ホウシン</t>
    </rPh>
    <rPh sb="18" eb="19">
      <t>サダ</t>
    </rPh>
    <phoneticPr fontId="2"/>
  </si>
  <si>
    <t>2-2-1-①</t>
    <phoneticPr fontId="2"/>
  </si>
  <si>
    <t>赤十字看護専門学校の単年度の運営方針を文書化するなど明確に定めている。</t>
    <rPh sb="0" eb="3">
      <t>セキジュウジ</t>
    </rPh>
    <rPh sb="3" eb="5">
      <t>カンゴ</t>
    </rPh>
    <rPh sb="5" eb="7">
      <t>センモン</t>
    </rPh>
    <rPh sb="7" eb="9">
      <t>ガッコウ</t>
    </rPh>
    <rPh sb="10" eb="13">
      <t>タンネンド</t>
    </rPh>
    <rPh sb="14" eb="16">
      <t>ウンエイ</t>
    </rPh>
    <rPh sb="16" eb="18">
      <t>ホウシン</t>
    </rPh>
    <rPh sb="19" eb="22">
      <t>ブンショカ</t>
    </rPh>
    <rPh sb="26" eb="28">
      <t>メイカク</t>
    </rPh>
    <rPh sb="29" eb="30">
      <t>サダ</t>
    </rPh>
    <phoneticPr fontId="2"/>
  </si>
  <si>
    <t>運営方針は理念等、教育目標、事業計画をふまえ定めている。</t>
    <rPh sb="0" eb="2">
      <t>ウンエイ</t>
    </rPh>
    <rPh sb="2" eb="4">
      <t>ホウシン</t>
    </rPh>
    <rPh sb="5" eb="7">
      <t>リネン</t>
    </rPh>
    <rPh sb="7" eb="8">
      <t>トウ</t>
    </rPh>
    <rPh sb="9" eb="11">
      <t>キョウイク</t>
    </rPh>
    <rPh sb="11" eb="13">
      <t>モクヒョウ</t>
    </rPh>
    <rPh sb="14" eb="16">
      <t>ジギョウ</t>
    </rPh>
    <rPh sb="16" eb="18">
      <t>ケイカク</t>
    </rPh>
    <rPh sb="22" eb="23">
      <t>サダ</t>
    </rPh>
    <phoneticPr fontId="2"/>
  </si>
  <si>
    <t>運営方針を教職員等に周知している。</t>
    <rPh sb="0" eb="2">
      <t>ウンエイ</t>
    </rPh>
    <rPh sb="2" eb="4">
      <t>ホウシン</t>
    </rPh>
    <rPh sb="5" eb="8">
      <t>キョウショクイン</t>
    </rPh>
    <rPh sb="8" eb="9">
      <t>トウ</t>
    </rPh>
    <rPh sb="10" eb="12">
      <t>シュウチ</t>
    </rPh>
    <phoneticPr fontId="2"/>
  </si>
  <si>
    <t>運営方針の教職員等の周知度を確認している。</t>
    <rPh sb="0" eb="2">
      <t>ウンエイ</t>
    </rPh>
    <rPh sb="2" eb="4">
      <t>ホウシン</t>
    </rPh>
    <rPh sb="5" eb="8">
      <t>キョウショクイン</t>
    </rPh>
    <rPh sb="8" eb="9">
      <t>トウ</t>
    </rPh>
    <rPh sb="10" eb="12">
      <t>シュウチ</t>
    </rPh>
    <rPh sb="12" eb="13">
      <t>ド</t>
    </rPh>
    <rPh sb="14" eb="16">
      <t>カクニン</t>
    </rPh>
    <phoneticPr fontId="2"/>
  </si>
  <si>
    <t>2-3　事業計画</t>
    <rPh sb="4" eb="6">
      <t>ジギョウ</t>
    </rPh>
    <rPh sb="6" eb="8">
      <t>ケイカク</t>
    </rPh>
    <phoneticPr fontId="2"/>
  </si>
  <si>
    <t>2-3-1　理念等を達成するための事業計画を定めている。</t>
    <rPh sb="6" eb="8">
      <t>リネン</t>
    </rPh>
    <rPh sb="8" eb="9">
      <t>トウ</t>
    </rPh>
    <rPh sb="10" eb="12">
      <t>タッセイ</t>
    </rPh>
    <rPh sb="17" eb="19">
      <t>ジギョウ</t>
    </rPh>
    <rPh sb="19" eb="21">
      <t>ケイカク</t>
    </rPh>
    <rPh sb="22" eb="23">
      <t>サダ</t>
    </rPh>
    <phoneticPr fontId="2"/>
  </si>
  <si>
    <t>2-3-1-①</t>
    <phoneticPr fontId="2"/>
  </si>
  <si>
    <t>中期計画（3～5年程度）を定めている。</t>
    <rPh sb="0" eb="2">
      <t>チュウキ</t>
    </rPh>
    <rPh sb="2" eb="4">
      <t>ケイカク</t>
    </rPh>
    <rPh sb="8" eb="9">
      <t>ネン</t>
    </rPh>
    <rPh sb="9" eb="11">
      <t>テイド</t>
    </rPh>
    <rPh sb="13" eb="14">
      <t>サダ</t>
    </rPh>
    <phoneticPr fontId="2"/>
  </si>
  <si>
    <t>単年度の事業計画を定めている。</t>
    <rPh sb="0" eb="3">
      <t>タンネンド</t>
    </rPh>
    <rPh sb="4" eb="6">
      <t>ジギョウ</t>
    </rPh>
    <rPh sb="6" eb="8">
      <t>ケイカク</t>
    </rPh>
    <rPh sb="9" eb="10">
      <t>サダ</t>
    </rPh>
    <phoneticPr fontId="2"/>
  </si>
  <si>
    <t>事業計画に事業目標等を明示している。</t>
    <rPh sb="0" eb="2">
      <t>ジギョウ</t>
    </rPh>
    <rPh sb="2" eb="4">
      <t>ケイカク</t>
    </rPh>
    <rPh sb="5" eb="7">
      <t>ジギョウ</t>
    </rPh>
    <rPh sb="7" eb="9">
      <t>モクヒョウ</t>
    </rPh>
    <rPh sb="9" eb="10">
      <t>トウ</t>
    </rPh>
    <rPh sb="11" eb="13">
      <t>メイジ</t>
    </rPh>
    <phoneticPr fontId="2"/>
  </si>
  <si>
    <t>事業計画の業務分担等を明確にしている。</t>
    <rPh sb="0" eb="2">
      <t>ジギョウ</t>
    </rPh>
    <rPh sb="2" eb="4">
      <t>ケイカク</t>
    </rPh>
    <rPh sb="5" eb="7">
      <t>ギョウム</t>
    </rPh>
    <rPh sb="7" eb="9">
      <t>ブンタン</t>
    </rPh>
    <rPh sb="9" eb="10">
      <t>トウ</t>
    </rPh>
    <rPh sb="11" eb="13">
      <t>メイカク</t>
    </rPh>
    <phoneticPr fontId="2"/>
  </si>
  <si>
    <t>事業計画の執行・進捗状況及び見直しの時期・内容を明確にしている。</t>
    <rPh sb="0" eb="2">
      <t>ジギョウ</t>
    </rPh>
    <rPh sb="2" eb="4">
      <t>ケイカク</t>
    </rPh>
    <rPh sb="5" eb="7">
      <t>シッコウ</t>
    </rPh>
    <rPh sb="8" eb="10">
      <t>シンチョク</t>
    </rPh>
    <rPh sb="10" eb="12">
      <t>ジョウキョウ</t>
    </rPh>
    <rPh sb="12" eb="13">
      <t>オヨ</t>
    </rPh>
    <rPh sb="14" eb="16">
      <t>ミナオ</t>
    </rPh>
    <rPh sb="18" eb="20">
      <t>ジキ</t>
    </rPh>
    <rPh sb="21" eb="23">
      <t>ナイヨウ</t>
    </rPh>
    <rPh sb="24" eb="26">
      <t>メイカク</t>
    </rPh>
    <phoneticPr fontId="2"/>
  </si>
  <si>
    <t>2-4　運営組織</t>
    <rPh sb="4" eb="6">
      <t>ウンエイ</t>
    </rPh>
    <rPh sb="6" eb="8">
      <t>ソシキ</t>
    </rPh>
    <phoneticPr fontId="2"/>
  </si>
  <si>
    <t>2-4-1　学校運営のための組織を整備し、適切に運営している。</t>
    <rPh sb="6" eb="8">
      <t>ガッコウ</t>
    </rPh>
    <rPh sb="8" eb="10">
      <t>ウンエイ</t>
    </rPh>
    <rPh sb="14" eb="16">
      <t>ソシキ</t>
    </rPh>
    <rPh sb="17" eb="19">
      <t>セイビ</t>
    </rPh>
    <rPh sb="21" eb="23">
      <t>テキセツ</t>
    </rPh>
    <rPh sb="24" eb="26">
      <t>ウンエイ</t>
    </rPh>
    <phoneticPr fontId="2"/>
  </si>
  <si>
    <t>2-4-1-①</t>
    <phoneticPr fontId="2"/>
  </si>
  <si>
    <t>2-4-1-②</t>
    <phoneticPr fontId="2"/>
  </si>
  <si>
    <t>2-4-1-③</t>
    <phoneticPr fontId="2"/>
  </si>
  <si>
    <t>規程の教職員を配置している。</t>
    <rPh sb="0" eb="2">
      <t>キテイ</t>
    </rPh>
    <rPh sb="3" eb="6">
      <t>キョウショクイン</t>
    </rPh>
    <rPh sb="7" eb="9">
      <t>ハイチ</t>
    </rPh>
    <phoneticPr fontId="2"/>
  </si>
  <si>
    <t>学校運営組織図を整備している。</t>
    <rPh sb="0" eb="2">
      <t>ガッコウ</t>
    </rPh>
    <rPh sb="2" eb="4">
      <t>ウンエイ</t>
    </rPh>
    <rPh sb="4" eb="7">
      <t>ソシキズ</t>
    </rPh>
    <rPh sb="8" eb="10">
      <t>セイビ</t>
    </rPh>
    <phoneticPr fontId="2"/>
  </si>
  <si>
    <t>教職員の役割を、職務分掌規程で明確にしている。</t>
    <rPh sb="0" eb="3">
      <t>キョウショクイン</t>
    </rPh>
    <rPh sb="4" eb="6">
      <t>ヤクワリ</t>
    </rPh>
    <rPh sb="8" eb="10">
      <t>ショクム</t>
    </rPh>
    <rPh sb="10" eb="12">
      <t>ブンショウ</t>
    </rPh>
    <rPh sb="12" eb="14">
      <t>キテイ</t>
    </rPh>
    <rPh sb="15" eb="17">
      <t>メイカク</t>
    </rPh>
    <phoneticPr fontId="2"/>
  </si>
  <si>
    <t>学校運営のための規則・規定等を整備している。</t>
    <rPh sb="0" eb="2">
      <t>ガッコウ</t>
    </rPh>
    <rPh sb="2" eb="4">
      <t>ウンエイ</t>
    </rPh>
    <rPh sb="8" eb="10">
      <t>キソク</t>
    </rPh>
    <rPh sb="11" eb="13">
      <t>キテイ</t>
    </rPh>
    <rPh sb="13" eb="14">
      <t>トウ</t>
    </rPh>
    <rPh sb="15" eb="17">
      <t>セイビ</t>
    </rPh>
    <phoneticPr fontId="2"/>
  </si>
  <si>
    <t>規則・規定等は、必要に応じて適切な手続きを経て改正している。</t>
    <rPh sb="0" eb="2">
      <t>キソク</t>
    </rPh>
    <rPh sb="3" eb="5">
      <t>キテイ</t>
    </rPh>
    <rPh sb="5" eb="6">
      <t>トウ</t>
    </rPh>
    <rPh sb="8" eb="10">
      <t>ヒツヨウ</t>
    </rPh>
    <rPh sb="11" eb="12">
      <t>オウ</t>
    </rPh>
    <rPh sb="14" eb="16">
      <t>テキセツ</t>
    </rPh>
    <rPh sb="17" eb="19">
      <t>テツヅ</t>
    </rPh>
    <rPh sb="21" eb="22">
      <t>ヘ</t>
    </rPh>
    <rPh sb="23" eb="25">
      <t>カイセイ</t>
    </rPh>
    <phoneticPr fontId="2"/>
  </si>
  <si>
    <t>会議の審議事項、委員構成等を明確にしている。</t>
    <rPh sb="0" eb="2">
      <t>カイギ</t>
    </rPh>
    <rPh sb="3" eb="5">
      <t>シンギ</t>
    </rPh>
    <rPh sb="5" eb="7">
      <t>ジコウ</t>
    </rPh>
    <rPh sb="8" eb="10">
      <t>イイン</t>
    </rPh>
    <rPh sb="10" eb="12">
      <t>コウセイ</t>
    </rPh>
    <rPh sb="12" eb="13">
      <t>トウ</t>
    </rPh>
    <rPh sb="14" eb="16">
      <t>メイカク</t>
    </rPh>
    <phoneticPr fontId="2"/>
  </si>
  <si>
    <t>会議は、審議事項、委員構成等を規定等で明確にしている。</t>
    <rPh sb="0" eb="2">
      <t>カイギ</t>
    </rPh>
    <rPh sb="4" eb="6">
      <t>シンギ</t>
    </rPh>
    <rPh sb="6" eb="8">
      <t>ジコウ</t>
    </rPh>
    <rPh sb="9" eb="11">
      <t>イイン</t>
    </rPh>
    <rPh sb="11" eb="13">
      <t>コウセイ</t>
    </rPh>
    <rPh sb="13" eb="14">
      <t>トウ</t>
    </rPh>
    <rPh sb="15" eb="17">
      <t>キテイ</t>
    </rPh>
    <rPh sb="17" eb="18">
      <t>トウ</t>
    </rPh>
    <rPh sb="19" eb="21">
      <t>メイカク</t>
    </rPh>
    <phoneticPr fontId="2"/>
  </si>
  <si>
    <t>会議の議事録（記録）は、開催ごとに作成している。</t>
    <rPh sb="0" eb="2">
      <t>カイギ</t>
    </rPh>
    <rPh sb="3" eb="6">
      <t>ギジロク</t>
    </rPh>
    <rPh sb="7" eb="9">
      <t>キロク</t>
    </rPh>
    <rPh sb="12" eb="14">
      <t>カイサイ</t>
    </rPh>
    <rPh sb="17" eb="19">
      <t>サクセイ</t>
    </rPh>
    <phoneticPr fontId="2"/>
  </si>
  <si>
    <t>学校運営に携わる教職員の意欲及び資質の向上への取り組みを行っている。</t>
    <rPh sb="0" eb="2">
      <t>ガッコウ</t>
    </rPh>
    <rPh sb="2" eb="4">
      <t>ウンエイ</t>
    </rPh>
    <rPh sb="5" eb="6">
      <t>タズサ</t>
    </rPh>
    <rPh sb="8" eb="11">
      <t>キョウショクイン</t>
    </rPh>
    <rPh sb="12" eb="14">
      <t>イヨク</t>
    </rPh>
    <rPh sb="14" eb="15">
      <t>オヨ</t>
    </rPh>
    <rPh sb="16" eb="18">
      <t>シシツ</t>
    </rPh>
    <rPh sb="19" eb="21">
      <t>コウジョウ</t>
    </rPh>
    <rPh sb="23" eb="24">
      <t>ト</t>
    </rPh>
    <rPh sb="25" eb="26">
      <t>ク</t>
    </rPh>
    <rPh sb="28" eb="29">
      <t>オコナ</t>
    </rPh>
    <phoneticPr fontId="2"/>
  </si>
  <si>
    <t>2-5　人事・給与制度</t>
    <rPh sb="4" eb="6">
      <t>ジンジ</t>
    </rPh>
    <rPh sb="7" eb="9">
      <t>キュウヨ</t>
    </rPh>
    <rPh sb="9" eb="11">
      <t>セイド</t>
    </rPh>
    <phoneticPr fontId="2"/>
  </si>
  <si>
    <t>2-5-1　人事・給与に関する制度は整備されている。</t>
    <rPh sb="6" eb="8">
      <t>ジンジ</t>
    </rPh>
    <rPh sb="9" eb="11">
      <t>キュウヨ</t>
    </rPh>
    <rPh sb="12" eb="13">
      <t>カン</t>
    </rPh>
    <rPh sb="15" eb="17">
      <t>セイド</t>
    </rPh>
    <rPh sb="18" eb="20">
      <t>セイビ</t>
    </rPh>
    <phoneticPr fontId="2"/>
  </si>
  <si>
    <t>2-5-1-①</t>
    <phoneticPr fontId="2"/>
  </si>
  <si>
    <t>教職員の配置基準・手続きについて、規定などで明確に定め、適切に運用している。</t>
    <rPh sb="0" eb="3">
      <t>キョウショクイン</t>
    </rPh>
    <rPh sb="4" eb="6">
      <t>ハイチ</t>
    </rPh>
    <rPh sb="6" eb="8">
      <t>キジュン</t>
    </rPh>
    <rPh sb="9" eb="11">
      <t>テツヅ</t>
    </rPh>
    <rPh sb="17" eb="19">
      <t>キテイ</t>
    </rPh>
    <rPh sb="22" eb="24">
      <t>メイカク</t>
    </rPh>
    <rPh sb="25" eb="26">
      <t>サダ</t>
    </rPh>
    <rPh sb="28" eb="30">
      <t>テキセツ</t>
    </rPh>
    <rPh sb="31" eb="33">
      <t>ウンヨウ</t>
    </rPh>
    <phoneticPr fontId="2"/>
  </si>
  <si>
    <t>設置医療施設との連携のもとに、必要な人材を確保している。</t>
    <rPh sb="0" eb="2">
      <t>セッチ</t>
    </rPh>
    <rPh sb="2" eb="4">
      <t>イリョウ</t>
    </rPh>
    <rPh sb="4" eb="6">
      <t>シセツ</t>
    </rPh>
    <rPh sb="8" eb="10">
      <t>レンケイ</t>
    </rPh>
    <rPh sb="15" eb="17">
      <t>ヒツヨウ</t>
    </rPh>
    <rPh sb="18" eb="20">
      <t>ジンザイ</t>
    </rPh>
    <rPh sb="21" eb="23">
      <t>カクホ</t>
    </rPh>
    <phoneticPr fontId="2"/>
  </si>
  <si>
    <t>給与支給等に関する基準・規定を整備し、適切に運用している。</t>
    <rPh sb="0" eb="2">
      <t>キュウヨ</t>
    </rPh>
    <rPh sb="2" eb="4">
      <t>シキュウ</t>
    </rPh>
    <rPh sb="4" eb="5">
      <t>トウ</t>
    </rPh>
    <rPh sb="6" eb="7">
      <t>カン</t>
    </rPh>
    <rPh sb="9" eb="11">
      <t>キジュン</t>
    </rPh>
    <rPh sb="12" eb="14">
      <t>キテイ</t>
    </rPh>
    <rPh sb="15" eb="17">
      <t>セイビ</t>
    </rPh>
    <rPh sb="19" eb="21">
      <t>テキセツ</t>
    </rPh>
    <rPh sb="22" eb="24">
      <t>ウンヨウ</t>
    </rPh>
    <phoneticPr fontId="2"/>
  </si>
  <si>
    <t>昇任・昇給の基準を規定などで明確化し、適切に運用している。</t>
    <rPh sb="0" eb="2">
      <t>ショウニン</t>
    </rPh>
    <rPh sb="3" eb="5">
      <t>ショウキュウ</t>
    </rPh>
    <rPh sb="6" eb="8">
      <t>キジュン</t>
    </rPh>
    <rPh sb="9" eb="11">
      <t>キテイ</t>
    </rPh>
    <rPh sb="14" eb="17">
      <t>メイカクカ</t>
    </rPh>
    <rPh sb="19" eb="21">
      <t>テキセツ</t>
    </rPh>
    <rPh sb="22" eb="24">
      <t>ウンヨウ</t>
    </rPh>
    <phoneticPr fontId="2"/>
  </si>
  <si>
    <t>2-5-1-②</t>
    <phoneticPr fontId="2"/>
  </si>
  <si>
    <t>2-5-1-③</t>
    <phoneticPr fontId="2"/>
  </si>
  <si>
    <t>人事考課制度を規定等で明確化し、適切に運用している。</t>
    <rPh sb="0" eb="2">
      <t>ジンジ</t>
    </rPh>
    <rPh sb="2" eb="4">
      <t>コウカ</t>
    </rPh>
    <rPh sb="4" eb="6">
      <t>セイド</t>
    </rPh>
    <rPh sb="7" eb="9">
      <t>キテイ</t>
    </rPh>
    <rPh sb="9" eb="10">
      <t>トウ</t>
    </rPh>
    <rPh sb="11" eb="14">
      <t>メイカクカ</t>
    </rPh>
    <rPh sb="16" eb="18">
      <t>テキセツ</t>
    </rPh>
    <rPh sb="19" eb="21">
      <t>ウンヨウ</t>
    </rPh>
    <phoneticPr fontId="2"/>
  </si>
  <si>
    <t>2-6　意思決定システム</t>
    <rPh sb="4" eb="6">
      <t>イシ</t>
    </rPh>
    <rPh sb="6" eb="8">
      <t>ケッテイ</t>
    </rPh>
    <phoneticPr fontId="2"/>
  </si>
  <si>
    <t>2-6-1　意思決定システムを整備している。</t>
    <rPh sb="6" eb="8">
      <t>イシ</t>
    </rPh>
    <rPh sb="8" eb="10">
      <t>ケッテイ</t>
    </rPh>
    <rPh sb="15" eb="17">
      <t>セイビ</t>
    </rPh>
    <phoneticPr fontId="2"/>
  </si>
  <si>
    <t>2-6-1-①</t>
    <phoneticPr fontId="2"/>
  </si>
  <si>
    <t>2-6-1-②</t>
    <phoneticPr fontId="2"/>
  </si>
  <si>
    <t>意思決定システムは、規則・規定等で明確にしている。</t>
    <rPh sb="0" eb="2">
      <t>イシ</t>
    </rPh>
    <rPh sb="2" eb="4">
      <t>ケッテイ</t>
    </rPh>
    <rPh sb="10" eb="12">
      <t>キソク</t>
    </rPh>
    <rPh sb="13" eb="15">
      <t>キテイ</t>
    </rPh>
    <rPh sb="15" eb="16">
      <t>トウ</t>
    </rPh>
    <rPh sb="17" eb="19">
      <t>メイカク</t>
    </rPh>
    <phoneticPr fontId="2"/>
  </si>
  <si>
    <t>意思決定システムにおいて、意思決定の権限等を明確にしている。</t>
    <rPh sb="0" eb="2">
      <t>イシ</t>
    </rPh>
    <rPh sb="2" eb="4">
      <t>ケッテイ</t>
    </rPh>
    <rPh sb="13" eb="15">
      <t>イシ</t>
    </rPh>
    <rPh sb="15" eb="17">
      <t>ケッテイ</t>
    </rPh>
    <rPh sb="18" eb="20">
      <t>ケンゲン</t>
    </rPh>
    <rPh sb="20" eb="21">
      <t>トウ</t>
    </rPh>
    <rPh sb="22" eb="24">
      <t>メイカク</t>
    </rPh>
    <phoneticPr fontId="2"/>
  </si>
  <si>
    <t>意思決定システムは、組織構成員の意思を反映できるよう示している。</t>
    <rPh sb="0" eb="2">
      <t>イシ</t>
    </rPh>
    <rPh sb="2" eb="4">
      <t>ケッテイ</t>
    </rPh>
    <rPh sb="10" eb="12">
      <t>ソシキ</t>
    </rPh>
    <rPh sb="12" eb="15">
      <t>コウセイイン</t>
    </rPh>
    <rPh sb="16" eb="18">
      <t>イシ</t>
    </rPh>
    <rPh sb="19" eb="21">
      <t>ハンエイ</t>
    </rPh>
    <rPh sb="26" eb="27">
      <t>シメ</t>
    </rPh>
    <phoneticPr fontId="2"/>
  </si>
  <si>
    <t>意思決定システムは、決定事項が周知できるように明文化されている。</t>
    <rPh sb="0" eb="2">
      <t>イシ</t>
    </rPh>
    <rPh sb="2" eb="4">
      <t>ケッテイ</t>
    </rPh>
    <rPh sb="10" eb="12">
      <t>ケッテイ</t>
    </rPh>
    <rPh sb="12" eb="14">
      <t>ジコウ</t>
    </rPh>
    <rPh sb="15" eb="17">
      <t>シュウチ</t>
    </rPh>
    <rPh sb="23" eb="26">
      <t>メイブンカ</t>
    </rPh>
    <phoneticPr fontId="2"/>
  </si>
  <si>
    <t>2-7　情報システム</t>
    <rPh sb="4" eb="6">
      <t>ジョウホウ</t>
    </rPh>
    <phoneticPr fontId="2"/>
  </si>
  <si>
    <t>2-7-1　情報システム化に取り組み、業務の効率化を図っている。</t>
    <rPh sb="6" eb="8">
      <t>ジョウホウ</t>
    </rPh>
    <rPh sb="12" eb="13">
      <t>カ</t>
    </rPh>
    <rPh sb="14" eb="15">
      <t>ト</t>
    </rPh>
    <rPh sb="16" eb="17">
      <t>ク</t>
    </rPh>
    <rPh sb="19" eb="21">
      <t>ギョウム</t>
    </rPh>
    <rPh sb="22" eb="25">
      <t>コウリツカ</t>
    </rPh>
    <rPh sb="26" eb="27">
      <t>ハカ</t>
    </rPh>
    <phoneticPr fontId="2"/>
  </si>
  <si>
    <t>2-7-1-①</t>
    <phoneticPr fontId="2"/>
  </si>
  <si>
    <t>2-7-1-②</t>
    <phoneticPr fontId="2"/>
  </si>
  <si>
    <t>学生に関する情報管理システム、業務処理に関するシステムを構築している。</t>
    <rPh sb="0" eb="2">
      <t>ガクセイ</t>
    </rPh>
    <rPh sb="3" eb="4">
      <t>カン</t>
    </rPh>
    <rPh sb="6" eb="8">
      <t>ジョウホウ</t>
    </rPh>
    <rPh sb="8" eb="10">
      <t>カンリ</t>
    </rPh>
    <rPh sb="15" eb="17">
      <t>ギョウム</t>
    </rPh>
    <rPh sb="17" eb="19">
      <t>ショリ</t>
    </rPh>
    <rPh sb="20" eb="21">
      <t>カン</t>
    </rPh>
    <rPh sb="28" eb="30">
      <t>コウチク</t>
    </rPh>
    <phoneticPr fontId="2"/>
  </si>
  <si>
    <t>タイムリーな情報提供、意思決定に、情報システムを活用している。</t>
    <rPh sb="6" eb="8">
      <t>ジョウホウ</t>
    </rPh>
    <rPh sb="8" eb="10">
      <t>テイキョウ</t>
    </rPh>
    <rPh sb="11" eb="13">
      <t>イシ</t>
    </rPh>
    <rPh sb="13" eb="15">
      <t>ケッテイ</t>
    </rPh>
    <rPh sb="17" eb="19">
      <t>ジョウホウ</t>
    </rPh>
    <rPh sb="24" eb="26">
      <t>カツヨウ</t>
    </rPh>
    <phoneticPr fontId="2"/>
  </si>
  <si>
    <t>学生指導に際して、規程されたルールに基づいて学生情報管理システムを活用している。</t>
    <rPh sb="0" eb="2">
      <t>ガクセイ</t>
    </rPh>
    <rPh sb="2" eb="4">
      <t>シドウ</t>
    </rPh>
    <rPh sb="5" eb="6">
      <t>サイ</t>
    </rPh>
    <rPh sb="9" eb="11">
      <t>キテイ</t>
    </rPh>
    <rPh sb="18" eb="19">
      <t>モト</t>
    </rPh>
    <rPh sb="22" eb="24">
      <t>ガクセイ</t>
    </rPh>
    <rPh sb="24" eb="26">
      <t>ジョウホウ</t>
    </rPh>
    <rPh sb="26" eb="28">
      <t>カンリ</t>
    </rPh>
    <rPh sb="33" eb="35">
      <t>カツヨウ</t>
    </rPh>
    <phoneticPr fontId="2"/>
  </si>
  <si>
    <t>データの更新等を適切に行い、最新の情報を蓄積している。</t>
    <rPh sb="4" eb="6">
      <t>コウシン</t>
    </rPh>
    <rPh sb="6" eb="7">
      <t>トウ</t>
    </rPh>
    <rPh sb="8" eb="10">
      <t>テキセツ</t>
    </rPh>
    <rPh sb="11" eb="12">
      <t>オコナ</t>
    </rPh>
    <rPh sb="14" eb="16">
      <t>サイシン</t>
    </rPh>
    <rPh sb="17" eb="19">
      <t>ジョウホウ</t>
    </rPh>
    <rPh sb="20" eb="22">
      <t>チクセキ</t>
    </rPh>
    <phoneticPr fontId="2"/>
  </si>
  <si>
    <t>定期的なメンテナンス及び個人情報の漏えいが起こらないように管理している。または、予防策を講じている。</t>
    <rPh sb="0" eb="3">
      <t>テイキテキ</t>
    </rPh>
    <rPh sb="10" eb="11">
      <t>オヨ</t>
    </rPh>
    <rPh sb="12" eb="14">
      <t>コジン</t>
    </rPh>
    <rPh sb="14" eb="16">
      <t>ジョウホウ</t>
    </rPh>
    <rPh sb="17" eb="18">
      <t>ロウ</t>
    </rPh>
    <rPh sb="21" eb="22">
      <t>オ</t>
    </rPh>
    <rPh sb="29" eb="31">
      <t>カンリ</t>
    </rPh>
    <rPh sb="40" eb="42">
      <t>ヨボウ</t>
    </rPh>
    <rPh sb="42" eb="43">
      <t>サク</t>
    </rPh>
    <rPh sb="44" eb="45">
      <t>コウ</t>
    </rPh>
    <phoneticPr fontId="2"/>
  </si>
  <si>
    <t>チェック割合</t>
    <rPh sb="4" eb="6">
      <t>ワリアイ</t>
    </rPh>
    <phoneticPr fontId="2"/>
  </si>
  <si>
    <t>大項目</t>
    <rPh sb="0" eb="3">
      <t>ダイコウモク</t>
    </rPh>
    <phoneticPr fontId="2"/>
  </si>
  <si>
    <t>1-1</t>
    <phoneticPr fontId="2"/>
  </si>
  <si>
    <t>Ⅰ</t>
    <phoneticPr fontId="2"/>
  </si>
  <si>
    <t>2-2</t>
    <phoneticPr fontId="2"/>
  </si>
  <si>
    <t>2-3</t>
    <phoneticPr fontId="2"/>
  </si>
  <si>
    <t>2-4</t>
    <phoneticPr fontId="2"/>
  </si>
  <si>
    <t>2-5</t>
    <phoneticPr fontId="2"/>
  </si>
  <si>
    <t>2-6</t>
    <phoneticPr fontId="2"/>
  </si>
  <si>
    <t>2-7</t>
    <phoneticPr fontId="2"/>
  </si>
  <si>
    <t>Ⅱ</t>
    <phoneticPr fontId="2"/>
  </si>
  <si>
    <t>3-8</t>
    <phoneticPr fontId="2"/>
  </si>
  <si>
    <t>3-9</t>
    <phoneticPr fontId="2"/>
  </si>
  <si>
    <t>3-10</t>
    <phoneticPr fontId="2"/>
  </si>
  <si>
    <t>3-11</t>
    <phoneticPr fontId="2"/>
  </si>
  <si>
    <t>3-12</t>
    <phoneticPr fontId="2"/>
  </si>
  <si>
    <t>3-13</t>
    <phoneticPr fontId="2"/>
  </si>
  <si>
    <t>Ⅲ</t>
    <phoneticPr fontId="2"/>
  </si>
  <si>
    <t>4-14</t>
    <phoneticPr fontId="2"/>
  </si>
  <si>
    <t>4-15</t>
    <phoneticPr fontId="2"/>
  </si>
  <si>
    <t>4-16</t>
    <phoneticPr fontId="2"/>
  </si>
  <si>
    <t>Ⅳ</t>
    <phoneticPr fontId="2"/>
  </si>
  <si>
    <t>5-17</t>
    <phoneticPr fontId="2"/>
  </si>
  <si>
    <t>5-18</t>
    <phoneticPr fontId="2"/>
  </si>
  <si>
    <t>5-19</t>
    <phoneticPr fontId="2"/>
  </si>
  <si>
    <t>5-20</t>
    <phoneticPr fontId="2"/>
  </si>
  <si>
    <t>5-21</t>
    <phoneticPr fontId="2"/>
  </si>
  <si>
    <t>5-22</t>
    <phoneticPr fontId="2"/>
  </si>
  <si>
    <t>Ⅴ</t>
    <phoneticPr fontId="2"/>
  </si>
  <si>
    <t>6-23</t>
    <phoneticPr fontId="2"/>
  </si>
  <si>
    <t>6-24</t>
    <phoneticPr fontId="2"/>
  </si>
  <si>
    <t>Ⅵ</t>
    <phoneticPr fontId="2"/>
  </si>
  <si>
    <t>7-25</t>
    <phoneticPr fontId="2"/>
  </si>
  <si>
    <t>7-26</t>
    <phoneticPr fontId="2"/>
  </si>
  <si>
    <t>7-27</t>
    <phoneticPr fontId="2"/>
  </si>
  <si>
    <t>Ⅶ</t>
    <phoneticPr fontId="2"/>
  </si>
  <si>
    <t>8-28</t>
    <phoneticPr fontId="2"/>
  </si>
  <si>
    <t>8-29</t>
    <phoneticPr fontId="2"/>
  </si>
  <si>
    <t>8-30</t>
    <phoneticPr fontId="2"/>
  </si>
  <si>
    <t>8-31</t>
    <phoneticPr fontId="2"/>
  </si>
  <si>
    <t>Ⅷ</t>
    <phoneticPr fontId="2"/>
  </si>
  <si>
    <t>9-32</t>
    <phoneticPr fontId="2"/>
  </si>
  <si>
    <t>9-33</t>
    <phoneticPr fontId="2"/>
  </si>
  <si>
    <t>9-34</t>
    <phoneticPr fontId="2"/>
  </si>
  <si>
    <t>Ⅸ</t>
    <phoneticPr fontId="2"/>
  </si>
  <si>
    <t>9-35</t>
    <phoneticPr fontId="2"/>
  </si>
  <si>
    <t>10-36</t>
    <phoneticPr fontId="2"/>
  </si>
  <si>
    <t>10-37</t>
    <phoneticPr fontId="2"/>
  </si>
  <si>
    <t>Ⅹ</t>
    <phoneticPr fontId="2"/>
  </si>
  <si>
    <t>Ⅺ</t>
    <phoneticPr fontId="2"/>
  </si>
  <si>
    <t>11-38</t>
    <phoneticPr fontId="2"/>
  </si>
  <si>
    <t>領域３　教育活動</t>
    <rPh sb="0" eb="2">
      <t>リョウイキ</t>
    </rPh>
    <rPh sb="4" eb="6">
      <t>キョウイク</t>
    </rPh>
    <rPh sb="6" eb="8">
      <t>カツドウ</t>
    </rPh>
    <phoneticPr fontId="2"/>
  </si>
  <si>
    <t>3-8　目標設定</t>
    <rPh sb="4" eb="6">
      <t>モクヒョウ</t>
    </rPh>
    <rPh sb="6" eb="8">
      <t>セッテイ</t>
    </rPh>
    <phoneticPr fontId="2"/>
  </si>
  <si>
    <t>3-8-1　理念等に沿った教育課程の編成方針・実施方針を定めている。</t>
    <rPh sb="6" eb="8">
      <t>リネン</t>
    </rPh>
    <rPh sb="8" eb="9">
      <t>トウ</t>
    </rPh>
    <rPh sb="10" eb="11">
      <t>ソ</t>
    </rPh>
    <rPh sb="13" eb="15">
      <t>キョウイク</t>
    </rPh>
    <rPh sb="15" eb="17">
      <t>カテイ</t>
    </rPh>
    <rPh sb="18" eb="20">
      <t>ヘンセイ</t>
    </rPh>
    <rPh sb="20" eb="22">
      <t>ホウシン</t>
    </rPh>
    <rPh sb="23" eb="25">
      <t>ジッシ</t>
    </rPh>
    <rPh sb="25" eb="27">
      <t>ホウシン</t>
    </rPh>
    <rPh sb="28" eb="29">
      <t>サダ</t>
    </rPh>
    <phoneticPr fontId="2"/>
  </si>
  <si>
    <t>3-8-1-①</t>
    <phoneticPr fontId="2"/>
  </si>
  <si>
    <t>教育課程の編成方針、実施方針を文書化するなど明確に定められている。</t>
    <rPh sb="0" eb="2">
      <t>キョウイク</t>
    </rPh>
    <rPh sb="2" eb="4">
      <t>カテイ</t>
    </rPh>
    <rPh sb="5" eb="7">
      <t>ヘンセイ</t>
    </rPh>
    <rPh sb="7" eb="9">
      <t>ホウシン</t>
    </rPh>
    <rPh sb="10" eb="12">
      <t>ジッシ</t>
    </rPh>
    <rPh sb="12" eb="14">
      <t>ホウシン</t>
    </rPh>
    <rPh sb="15" eb="18">
      <t>ブンショカ</t>
    </rPh>
    <rPh sb="22" eb="24">
      <t>メイカク</t>
    </rPh>
    <rPh sb="25" eb="26">
      <t>サダ</t>
    </rPh>
    <phoneticPr fontId="2"/>
  </si>
  <si>
    <t>教育課程の編成方針、実施方針について、教職員に周知している。</t>
    <rPh sb="0" eb="2">
      <t>キョウイク</t>
    </rPh>
    <rPh sb="2" eb="4">
      <t>カテイ</t>
    </rPh>
    <rPh sb="5" eb="7">
      <t>ヘンセイ</t>
    </rPh>
    <rPh sb="7" eb="9">
      <t>ホウシン</t>
    </rPh>
    <rPh sb="10" eb="12">
      <t>ジッシ</t>
    </rPh>
    <rPh sb="12" eb="14">
      <t>ホウシン</t>
    </rPh>
    <rPh sb="19" eb="22">
      <t>キョウショクイン</t>
    </rPh>
    <rPh sb="23" eb="25">
      <t>シュウチ</t>
    </rPh>
    <phoneticPr fontId="2"/>
  </si>
  <si>
    <t>教育課程の編成方針、実施方針について、学生・保護者・関連業界等に公表している。</t>
    <rPh sb="0" eb="2">
      <t>キョウイク</t>
    </rPh>
    <rPh sb="2" eb="4">
      <t>カテイ</t>
    </rPh>
    <rPh sb="5" eb="7">
      <t>ヘンセイ</t>
    </rPh>
    <rPh sb="7" eb="9">
      <t>ホウシン</t>
    </rPh>
    <rPh sb="10" eb="12">
      <t>ジッシ</t>
    </rPh>
    <rPh sb="12" eb="14">
      <t>ホウシン</t>
    </rPh>
    <rPh sb="19" eb="21">
      <t>ガクセイ</t>
    </rPh>
    <rPh sb="22" eb="25">
      <t>ホゴシャ</t>
    </rPh>
    <rPh sb="26" eb="28">
      <t>カンレン</t>
    </rPh>
    <rPh sb="28" eb="30">
      <t>ギョウカイ</t>
    </rPh>
    <rPh sb="30" eb="31">
      <t>トウ</t>
    </rPh>
    <rPh sb="32" eb="34">
      <t>コウヒョウ</t>
    </rPh>
    <phoneticPr fontId="2"/>
  </si>
  <si>
    <t>3-8-2　教育到達レベルを明確にしている。</t>
    <rPh sb="6" eb="8">
      <t>キョウイク</t>
    </rPh>
    <rPh sb="8" eb="10">
      <t>トウタツ</t>
    </rPh>
    <rPh sb="14" eb="16">
      <t>メイカク</t>
    </rPh>
    <phoneticPr fontId="2"/>
  </si>
  <si>
    <t>3-8-2-②</t>
    <phoneticPr fontId="2"/>
  </si>
  <si>
    <t>教育到達レベルは、理念等に適合している。</t>
    <rPh sb="0" eb="2">
      <t>キョウイク</t>
    </rPh>
    <rPh sb="2" eb="4">
      <t>トウタツ</t>
    </rPh>
    <rPh sb="9" eb="11">
      <t>リネン</t>
    </rPh>
    <rPh sb="11" eb="12">
      <t>トウ</t>
    </rPh>
    <rPh sb="13" eb="15">
      <t>テキゴウ</t>
    </rPh>
    <phoneticPr fontId="2"/>
  </si>
  <si>
    <t>学年ごとの教育到達レベルを明示している。</t>
    <rPh sb="0" eb="2">
      <t>ガクネン</t>
    </rPh>
    <rPh sb="5" eb="7">
      <t>キョウイク</t>
    </rPh>
    <rPh sb="7" eb="9">
      <t>トウタツ</t>
    </rPh>
    <rPh sb="13" eb="15">
      <t>メイジ</t>
    </rPh>
    <phoneticPr fontId="2"/>
  </si>
  <si>
    <t>3-9　教育方法・評価等</t>
    <rPh sb="4" eb="6">
      <t>キョウイク</t>
    </rPh>
    <rPh sb="6" eb="8">
      <t>ホウホウ</t>
    </rPh>
    <rPh sb="9" eb="11">
      <t>ヒョウカ</t>
    </rPh>
    <rPh sb="11" eb="12">
      <t>トウ</t>
    </rPh>
    <phoneticPr fontId="2"/>
  </si>
  <si>
    <t>3-9-1　教育目的・目標に沿った教育課程を編成している。</t>
    <rPh sb="6" eb="8">
      <t>キョウイク</t>
    </rPh>
    <rPh sb="8" eb="10">
      <t>モクテキ</t>
    </rPh>
    <rPh sb="11" eb="13">
      <t>モクヒョウ</t>
    </rPh>
    <rPh sb="14" eb="15">
      <t>ソ</t>
    </rPh>
    <rPh sb="17" eb="19">
      <t>キョウイク</t>
    </rPh>
    <rPh sb="19" eb="21">
      <t>カテイ</t>
    </rPh>
    <rPh sb="22" eb="24">
      <t>ヘンセイ</t>
    </rPh>
    <phoneticPr fontId="2"/>
  </si>
  <si>
    <t>3-9-1-①</t>
    <phoneticPr fontId="2"/>
  </si>
  <si>
    <t>3-9-1-②</t>
    <phoneticPr fontId="2"/>
  </si>
  <si>
    <t>3-9-2　教育目的・目標に沿った教育課程を実施している。</t>
    <rPh sb="6" eb="8">
      <t>キョウイク</t>
    </rPh>
    <rPh sb="8" eb="10">
      <t>モクテキ</t>
    </rPh>
    <rPh sb="11" eb="13">
      <t>モクヒョウ</t>
    </rPh>
    <rPh sb="14" eb="15">
      <t>ソ</t>
    </rPh>
    <rPh sb="17" eb="19">
      <t>キョウイク</t>
    </rPh>
    <rPh sb="19" eb="21">
      <t>カテイ</t>
    </rPh>
    <rPh sb="22" eb="24">
      <t>ジッシ</t>
    </rPh>
    <phoneticPr fontId="2"/>
  </si>
  <si>
    <t>3-9-2-①</t>
    <phoneticPr fontId="2"/>
  </si>
  <si>
    <t>3-9-3　教育目的・目標に沿った教育課程を実施している。</t>
    <rPh sb="6" eb="8">
      <t>キョウイク</t>
    </rPh>
    <rPh sb="8" eb="10">
      <t>モクテキ</t>
    </rPh>
    <rPh sb="11" eb="13">
      <t>モクヒョウ</t>
    </rPh>
    <rPh sb="14" eb="15">
      <t>ソ</t>
    </rPh>
    <rPh sb="17" eb="19">
      <t>キョウイク</t>
    </rPh>
    <rPh sb="19" eb="21">
      <t>カテイ</t>
    </rPh>
    <rPh sb="22" eb="24">
      <t>ジッシ</t>
    </rPh>
    <phoneticPr fontId="2"/>
  </si>
  <si>
    <t>3-9-4　キャリア教育を実施している。</t>
    <rPh sb="10" eb="12">
      <t>キョウイク</t>
    </rPh>
    <rPh sb="13" eb="15">
      <t>ジッシ</t>
    </rPh>
    <phoneticPr fontId="2"/>
  </si>
  <si>
    <t>3-9-5　授業評価を実施している。</t>
    <rPh sb="6" eb="8">
      <t>ジュギョウ</t>
    </rPh>
    <rPh sb="8" eb="10">
      <t>ヒョウカ</t>
    </rPh>
    <rPh sb="11" eb="13">
      <t>ジッシ</t>
    </rPh>
    <phoneticPr fontId="2"/>
  </si>
  <si>
    <t>3-9-3-①</t>
    <phoneticPr fontId="2"/>
  </si>
  <si>
    <t>3-9-4-①</t>
    <phoneticPr fontId="2"/>
  </si>
  <si>
    <t>3-9-5-①</t>
    <phoneticPr fontId="2"/>
  </si>
  <si>
    <t>3-10　臨地実習</t>
    <rPh sb="5" eb="7">
      <t>リンチ</t>
    </rPh>
    <rPh sb="7" eb="9">
      <t>ジッシュウ</t>
    </rPh>
    <phoneticPr fontId="2"/>
  </si>
  <si>
    <t>3-10-1　臨地実習における支援体制はある。</t>
    <rPh sb="7" eb="9">
      <t>リンチ</t>
    </rPh>
    <rPh sb="9" eb="11">
      <t>ジッシュウ</t>
    </rPh>
    <rPh sb="15" eb="17">
      <t>シエン</t>
    </rPh>
    <rPh sb="17" eb="19">
      <t>タイセイ</t>
    </rPh>
    <phoneticPr fontId="2"/>
  </si>
  <si>
    <t>3-10-1-①</t>
    <phoneticPr fontId="2"/>
  </si>
  <si>
    <t>3-10-1-④</t>
    <phoneticPr fontId="2"/>
  </si>
  <si>
    <t>3-10-1-②</t>
    <phoneticPr fontId="2"/>
  </si>
  <si>
    <t>3-10-1-③</t>
    <phoneticPr fontId="2"/>
  </si>
  <si>
    <t>3-11　成績評価・単位認定等</t>
    <rPh sb="5" eb="7">
      <t>セイセキ</t>
    </rPh>
    <rPh sb="7" eb="9">
      <t>ヒョウカ</t>
    </rPh>
    <rPh sb="10" eb="12">
      <t>タンイ</t>
    </rPh>
    <rPh sb="12" eb="14">
      <t>ニンテイ</t>
    </rPh>
    <rPh sb="14" eb="15">
      <t>トウ</t>
    </rPh>
    <phoneticPr fontId="2"/>
  </si>
  <si>
    <t>3-11-2　学習成果を発表する機会がある。</t>
    <rPh sb="7" eb="9">
      <t>ガクシュウ</t>
    </rPh>
    <rPh sb="9" eb="11">
      <t>セイカ</t>
    </rPh>
    <rPh sb="12" eb="14">
      <t>ハッピョウ</t>
    </rPh>
    <rPh sb="16" eb="18">
      <t>キカイ</t>
    </rPh>
    <phoneticPr fontId="2"/>
  </si>
  <si>
    <t>3-11-1　成績評価・修了認定基準を明確化し、適切に運用している。</t>
    <rPh sb="7" eb="9">
      <t>セイセキ</t>
    </rPh>
    <rPh sb="9" eb="11">
      <t>ヒョウカ</t>
    </rPh>
    <rPh sb="12" eb="14">
      <t>シュウリョウ</t>
    </rPh>
    <rPh sb="14" eb="16">
      <t>ニンテイ</t>
    </rPh>
    <rPh sb="16" eb="18">
      <t>キジュン</t>
    </rPh>
    <rPh sb="19" eb="22">
      <t>メイカクカ</t>
    </rPh>
    <rPh sb="24" eb="26">
      <t>テキセツ</t>
    </rPh>
    <rPh sb="27" eb="29">
      <t>ウンヨウ</t>
    </rPh>
    <phoneticPr fontId="2"/>
  </si>
  <si>
    <t>3-11-1-①</t>
    <phoneticPr fontId="2"/>
  </si>
  <si>
    <t>3-11-2-①</t>
    <phoneticPr fontId="2"/>
  </si>
  <si>
    <t>3-12　資格・免許の取得の指導体制</t>
    <rPh sb="5" eb="7">
      <t>シカク</t>
    </rPh>
    <rPh sb="8" eb="10">
      <t>メンキョ</t>
    </rPh>
    <rPh sb="11" eb="13">
      <t>シュトク</t>
    </rPh>
    <rPh sb="14" eb="16">
      <t>シドウ</t>
    </rPh>
    <rPh sb="16" eb="18">
      <t>タイセイ</t>
    </rPh>
    <phoneticPr fontId="2"/>
  </si>
  <si>
    <t>3-13-1　資格・免許取得の指導体制はあるか。</t>
    <rPh sb="7" eb="9">
      <t>シカク</t>
    </rPh>
    <rPh sb="10" eb="12">
      <t>メンキョ</t>
    </rPh>
    <rPh sb="12" eb="14">
      <t>シュトク</t>
    </rPh>
    <rPh sb="15" eb="17">
      <t>シドウ</t>
    </rPh>
    <rPh sb="17" eb="19">
      <t>タイセイ</t>
    </rPh>
    <phoneticPr fontId="2"/>
  </si>
  <si>
    <t>3-13-1-①</t>
    <phoneticPr fontId="2"/>
  </si>
  <si>
    <t>3-13　教員・教員組織</t>
    <rPh sb="5" eb="7">
      <t>キョウイン</t>
    </rPh>
    <rPh sb="8" eb="10">
      <t>キョウイン</t>
    </rPh>
    <rPh sb="10" eb="12">
      <t>ソシキ</t>
    </rPh>
    <phoneticPr fontId="2"/>
  </si>
  <si>
    <t>3-13-1　資格・要件を備えた教員を確保している。</t>
    <rPh sb="7" eb="9">
      <t>シカク</t>
    </rPh>
    <rPh sb="10" eb="12">
      <t>ヨウケン</t>
    </rPh>
    <rPh sb="13" eb="14">
      <t>ソナ</t>
    </rPh>
    <rPh sb="16" eb="18">
      <t>キョウイン</t>
    </rPh>
    <rPh sb="19" eb="21">
      <t>カクホ</t>
    </rPh>
    <phoneticPr fontId="2"/>
  </si>
  <si>
    <t>3-13-2　教員の組織体制を整備している。</t>
    <rPh sb="7" eb="9">
      <t>キョウイン</t>
    </rPh>
    <rPh sb="10" eb="12">
      <t>ソシキ</t>
    </rPh>
    <rPh sb="12" eb="14">
      <t>タイセイ</t>
    </rPh>
    <rPh sb="15" eb="17">
      <t>セイビ</t>
    </rPh>
    <phoneticPr fontId="2"/>
  </si>
  <si>
    <t>3-13-2-①</t>
    <phoneticPr fontId="2"/>
  </si>
  <si>
    <t>3-13-3　教員の資質向上への取り組みを行っている。</t>
    <rPh sb="7" eb="9">
      <t>キョウイン</t>
    </rPh>
    <rPh sb="10" eb="12">
      <t>シシツ</t>
    </rPh>
    <rPh sb="12" eb="14">
      <t>コウジョウ</t>
    </rPh>
    <rPh sb="16" eb="17">
      <t>ト</t>
    </rPh>
    <rPh sb="18" eb="19">
      <t>ク</t>
    </rPh>
    <rPh sb="21" eb="22">
      <t>オコナ</t>
    </rPh>
    <phoneticPr fontId="2"/>
  </si>
  <si>
    <t>3-13-3-①</t>
    <phoneticPr fontId="2"/>
  </si>
  <si>
    <t>領域４　学修成果</t>
    <rPh sb="0" eb="2">
      <t>リョウイキ</t>
    </rPh>
    <rPh sb="4" eb="6">
      <t>ガクシュウ</t>
    </rPh>
    <rPh sb="6" eb="8">
      <t>セイカ</t>
    </rPh>
    <phoneticPr fontId="2"/>
  </si>
  <si>
    <t>4-14　就職率</t>
    <rPh sb="5" eb="7">
      <t>シュウショク</t>
    </rPh>
    <rPh sb="7" eb="8">
      <t>リツ</t>
    </rPh>
    <phoneticPr fontId="2"/>
  </si>
  <si>
    <t>4-14-1　就職率の向上が図られている。</t>
    <rPh sb="7" eb="9">
      <t>シュウショク</t>
    </rPh>
    <rPh sb="9" eb="10">
      <t>リツ</t>
    </rPh>
    <rPh sb="11" eb="13">
      <t>コウジョウ</t>
    </rPh>
    <rPh sb="14" eb="15">
      <t>ハカ</t>
    </rPh>
    <phoneticPr fontId="2"/>
  </si>
  <si>
    <t>4-15　資格・免許の取得率</t>
    <rPh sb="5" eb="7">
      <t>シカク</t>
    </rPh>
    <rPh sb="8" eb="10">
      <t>メンキョ</t>
    </rPh>
    <rPh sb="11" eb="13">
      <t>シュトク</t>
    </rPh>
    <rPh sb="13" eb="14">
      <t>リツ</t>
    </rPh>
    <phoneticPr fontId="2"/>
  </si>
  <si>
    <t>4-15-1　資格・免許の取得率の向上が図られている。</t>
    <rPh sb="7" eb="9">
      <t>シカク</t>
    </rPh>
    <rPh sb="10" eb="12">
      <t>メンキョ</t>
    </rPh>
    <rPh sb="13" eb="15">
      <t>シュトク</t>
    </rPh>
    <rPh sb="15" eb="16">
      <t>リツ</t>
    </rPh>
    <rPh sb="17" eb="19">
      <t>コウジョウ</t>
    </rPh>
    <rPh sb="20" eb="21">
      <t>ハカ</t>
    </rPh>
    <phoneticPr fontId="2"/>
  </si>
  <si>
    <t>4-14-1-①</t>
    <phoneticPr fontId="2"/>
  </si>
  <si>
    <t>4-15-1-①</t>
    <phoneticPr fontId="2"/>
  </si>
  <si>
    <t>4-16　卒業生の社会的評価</t>
    <rPh sb="5" eb="8">
      <t>ソツギョウセイ</t>
    </rPh>
    <rPh sb="9" eb="12">
      <t>シャカイテキ</t>
    </rPh>
    <rPh sb="12" eb="14">
      <t>ヒョウカ</t>
    </rPh>
    <phoneticPr fontId="2"/>
  </si>
  <si>
    <t>4-16-1　卒業生の社会的評価を把握している。</t>
    <rPh sb="7" eb="10">
      <t>ソツギョウセイ</t>
    </rPh>
    <rPh sb="11" eb="14">
      <t>シャカイテキ</t>
    </rPh>
    <rPh sb="14" eb="16">
      <t>ヒョウカ</t>
    </rPh>
    <rPh sb="17" eb="19">
      <t>ハアク</t>
    </rPh>
    <phoneticPr fontId="2"/>
  </si>
  <si>
    <t>4-16-1-①</t>
    <phoneticPr fontId="2"/>
  </si>
  <si>
    <t>領域５　学生支援</t>
    <rPh sb="0" eb="2">
      <t>リョウイキ</t>
    </rPh>
    <rPh sb="4" eb="6">
      <t>ガクセイ</t>
    </rPh>
    <rPh sb="6" eb="8">
      <t>シエン</t>
    </rPh>
    <phoneticPr fontId="2"/>
  </si>
  <si>
    <t>5-17　就職等進路</t>
    <rPh sb="5" eb="7">
      <t>シュウショク</t>
    </rPh>
    <rPh sb="7" eb="8">
      <t>トウ</t>
    </rPh>
    <rPh sb="8" eb="10">
      <t>シンロ</t>
    </rPh>
    <phoneticPr fontId="2"/>
  </si>
  <si>
    <t>5-17-1　就職等進路に関する支援組織体制を整備している。</t>
    <rPh sb="7" eb="9">
      <t>シュウショク</t>
    </rPh>
    <rPh sb="9" eb="10">
      <t>トウ</t>
    </rPh>
    <rPh sb="10" eb="12">
      <t>シンロ</t>
    </rPh>
    <rPh sb="13" eb="14">
      <t>カン</t>
    </rPh>
    <rPh sb="16" eb="18">
      <t>シエン</t>
    </rPh>
    <rPh sb="18" eb="20">
      <t>ソシキ</t>
    </rPh>
    <rPh sb="20" eb="22">
      <t>タイセイ</t>
    </rPh>
    <rPh sb="23" eb="25">
      <t>セイビ</t>
    </rPh>
    <phoneticPr fontId="2"/>
  </si>
  <si>
    <t>5-17-1-①</t>
    <phoneticPr fontId="2"/>
  </si>
  <si>
    <t>5-17-2　インターンシップ、海外研修の場等について十分な教育体制を整備している。</t>
    <rPh sb="16" eb="18">
      <t>カイガイ</t>
    </rPh>
    <rPh sb="18" eb="20">
      <t>ケンシュウ</t>
    </rPh>
    <rPh sb="21" eb="22">
      <t>バ</t>
    </rPh>
    <rPh sb="22" eb="23">
      <t>トウ</t>
    </rPh>
    <rPh sb="27" eb="29">
      <t>ジュウブン</t>
    </rPh>
    <rPh sb="30" eb="32">
      <t>キョウイク</t>
    </rPh>
    <rPh sb="32" eb="34">
      <t>タイセイ</t>
    </rPh>
    <rPh sb="35" eb="37">
      <t>セイビ</t>
    </rPh>
    <phoneticPr fontId="2"/>
  </si>
  <si>
    <t>5-17-2-①</t>
    <phoneticPr fontId="2"/>
  </si>
  <si>
    <t>5-18　休学・退学への対応</t>
    <rPh sb="5" eb="7">
      <t>キュウガク</t>
    </rPh>
    <rPh sb="8" eb="10">
      <t>タイガク</t>
    </rPh>
    <rPh sb="12" eb="14">
      <t>タイオウ</t>
    </rPh>
    <phoneticPr fontId="2"/>
  </si>
  <si>
    <t>5-18-1　休学・退学率の低減が図られている。</t>
    <rPh sb="7" eb="9">
      <t>キュウガク</t>
    </rPh>
    <rPh sb="10" eb="12">
      <t>タイガク</t>
    </rPh>
    <rPh sb="12" eb="13">
      <t>リツ</t>
    </rPh>
    <rPh sb="14" eb="16">
      <t>テイゲン</t>
    </rPh>
    <rPh sb="17" eb="18">
      <t>ハカ</t>
    </rPh>
    <phoneticPr fontId="2"/>
  </si>
  <si>
    <t>5-18-1-①</t>
    <phoneticPr fontId="2"/>
  </si>
  <si>
    <t>5-19　学生相談</t>
    <rPh sb="5" eb="7">
      <t>ガクセイ</t>
    </rPh>
    <rPh sb="7" eb="9">
      <t>ソウダン</t>
    </rPh>
    <phoneticPr fontId="2"/>
  </si>
  <si>
    <t>5-19-1　学生相談に関する体制は整備されている。</t>
    <rPh sb="7" eb="9">
      <t>ガクセイ</t>
    </rPh>
    <rPh sb="9" eb="11">
      <t>ソウダン</t>
    </rPh>
    <rPh sb="12" eb="13">
      <t>カン</t>
    </rPh>
    <rPh sb="15" eb="17">
      <t>タイセイ</t>
    </rPh>
    <rPh sb="18" eb="20">
      <t>セイビ</t>
    </rPh>
    <phoneticPr fontId="2"/>
  </si>
  <si>
    <t>5-19-1-①</t>
    <phoneticPr fontId="2"/>
  </si>
  <si>
    <t>5-20　学生生活</t>
    <rPh sb="5" eb="7">
      <t>ガクセイ</t>
    </rPh>
    <rPh sb="7" eb="9">
      <t>セイカツ</t>
    </rPh>
    <phoneticPr fontId="2"/>
  </si>
  <si>
    <t>5-20-1　学生の経済的側面に対する支援体制を整備している。</t>
    <rPh sb="7" eb="9">
      <t>ガクセイ</t>
    </rPh>
    <rPh sb="10" eb="13">
      <t>ケイザイテキ</t>
    </rPh>
    <rPh sb="13" eb="15">
      <t>ソクメン</t>
    </rPh>
    <rPh sb="16" eb="17">
      <t>タイ</t>
    </rPh>
    <rPh sb="19" eb="21">
      <t>シエン</t>
    </rPh>
    <rPh sb="21" eb="23">
      <t>タイセイ</t>
    </rPh>
    <rPh sb="24" eb="26">
      <t>セイビ</t>
    </rPh>
    <phoneticPr fontId="2"/>
  </si>
  <si>
    <t>5-20-1-①</t>
    <phoneticPr fontId="2"/>
  </si>
  <si>
    <t>5-20-2　学生の健康管理を行う体制を整備している。</t>
    <rPh sb="7" eb="9">
      <t>ガクセイ</t>
    </rPh>
    <rPh sb="10" eb="12">
      <t>ケンコウ</t>
    </rPh>
    <rPh sb="12" eb="14">
      <t>カンリ</t>
    </rPh>
    <rPh sb="15" eb="16">
      <t>オコナ</t>
    </rPh>
    <rPh sb="17" eb="19">
      <t>タイセイ</t>
    </rPh>
    <rPh sb="20" eb="22">
      <t>セイビ</t>
    </rPh>
    <phoneticPr fontId="2"/>
  </si>
  <si>
    <t>5-20-2-①</t>
    <phoneticPr fontId="2"/>
  </si>
  <si>
    <t>5-20-3　学生寮の設置などの生活支援体制を整備している。</t>
    <rPh sb="7" eb="10">
      <t>ガクセイリョウ</t>
    </rPh>
    <rPh sb="11" eb="13">
      <t>セッチ</t>
    </rPh>
    <rPh sb="16" eb="18">
      <t>セイカツ</t>
    </rPh>
    <rPh sb="18" eb="20">
      <t>シエン</t>
    </rPh>
    <rPh sb="20" eb="22">
      <t>タイセイ</t>
    </rPh>
    <rPh sb="23" eb="25">
      <t>セイビ</t>
    </rPh>
    <phoneticPr fontId="2"/>
  </si>
  <si>
    <t>5-20-3-①</t>
    <phoneticPr fontId="2"/>
  </si>
  <si>
    <t>5-20-4　自治会活動等に対する支援体制を整備している。</t>
    <rPh sb="7" eb="10">
      <t>ジチカイ</t>
    </rPh>
    <rPh sb="10" eb="12">
      <t>カツドウ</t>
    </rPh>
    <rPh sb="12" eb="13">
      <t>トウ</t>
    </rPh>
    <rPh sb="14" eb="15">
      <t>タイ</t>
    </rPh>
    <rPh sb="17" eb="19">
      <t>シエン</t>
    </rPh>
    <rPh sb="19" eb="21">
      <t>タイセイ</t>
    </rPh>
    <rPh sb="22" eb="24">
      <t>セイビ</t>
    </rPh>
    <phoneticPr fontId="2"/>
  </si>
  <si>
    <t>5-20-4-①</t>
    <phoneticPr fontId="2"/>
  </si>
  <si>
    <t>5-21　保護者との連携</t>
    <rPh sb="5" eb="8">
      <t>ホゴシャ</t>
    </rPh>
    <rPh sb="10" eb="12">
      <t>レンケイ</t>
    </rPh>
    <phoneticPr fontId="2"/>
  </si>
  <si>
    <t>5-21-1　保護者との連携体制を構築している。</t>
    <rPh sb="7" eb="10">
      <t>ホゴシャ</t>
    </rPh>
    <rPh sb="12" eb="14">
      <t>レンケイ</t>
    </rPh>
    <rPh sb="14" eb="16">
      <t>タイセイ</t>
    </rPh>
    <rPh sb="17" eb="19">
      <t>コウチク</t>
    </rPh>
    <phoneticPr fontId="2"/>
  </si>
  <si>
    <t>5-21-1-①</t>
    <phoneticPr fontId="2"/>
  </si>
  <si>
    <t>5-22　卒業生・社会人</t>
    <rPh sb="5" eb="8">
      <t>ソツギョウセイ</t>
    </rPh>
    <rPh sb="9" eb="11">
      <t>シャカイ</t>
    </rPh>
    <rPh sb="11" eb="12">
      <t>ジン</t>
    </rPh>
    <phoneticPr fontId="2"/>
  </si>
  <si>
    <t>5-22-1　卒業生への支援体制を整備している。</t>
    <rPh sb="7" eb="10">
      <t>ソツギョウセイ</t>
    </rPh>
    <rPh sb="12" eb="14">
      <t>シエン</t>
    </rPh>
    <rPh sb="14" eb="16">
      <t>タイセイ</t>
    </rPh>
    <rPh sb="17" eb="19">
      <t>セイビ</t>
    </rPh>
    <phoneticPr fontId="2"/>
  </si>
  <si>
    <t>5-22-1-①</t>
    <phoneticPr fontId="2"/>
  </si>
  <si>
    <t>5-22-2　社会人のニーズを踏まえた教育環境を整備している。</t>
    <rPh sb="7" eb="9">
      <t>シャカイ</t>
    </rPh>
    <rPh sb="9" eb="10">
      <t>ジン</t>
    </rPh>
    <rPh sb="15" eb="16">
      <t>フ</t>
    </rPh>
    <rPh sb="19" eb="21">
      <t>キョウイク</t>
    </rPh>
    <rPh sb="21" eb="23">
      <t>カンキョウ</t>
    </rPh>
    <rPh sb="24" eb="26">
      <t>セイビ</t>
    </rPh>
    <phoneticPr fontId="2"/>
  </si>
  <si>
    <t>5-22-2-①</t>
    <phoneticPr fontId="2"/>
  </si>
  <si>
    <t>領域６　教育環境</t>
    <rPh sb="0" eb="2">
      <t>リョウイキ</t>
    </rPh>
    <rPh sb="4" eb="6">
      <t>キョウイク</t>
    </rPh>
    <rPh sb="6" eb="8">
      <t>カンキョウ</t>
    </rPh>
    <phoneticPr fontId="2"/>
  </si>
  <si>
    <t>6-23　施設・設備等</t>
    <rPh sb="5" eb="7">
      <t>シセツ</t>
    </rPh>
    <rPh sb="8" eb="10">
      <t>セツビ</t>
    </rPh>
    <rPh sb="10" eb="11">
      <t>トウ</t>
    </rPh>
    <phoneticPr fontId="2"/>
  </si>
  <si>
    <t>6-23-1　教育上の必要性に十分対応した施設・設備・教育用具等を整備している。</t>
    <rPh sb="7" eb="10">
      <t>キョウイクジョウ</t>
    </rPh>
    <rPh sb="11" eb="14">
      <t>ヒツヨウセイ</t>
    </rPh>
    <rPh sb="15" eb="17">
      <t>ジュウブン</t>
    </rPh>
    <rPh sb="17" eb="19">
      <t>タイオウ</t>
    </rPh>
    <rPh sb="21" eb="23">
      <t>シセツ</t>
    </rPh>
    <rPh sb="24" eb="26">
      <t>セツビ</t>
    </rPh>
    <rPh sb="27" eb="29">
      <t>キョウイク</t>
    </rPh>
    <rPh sb="29" eb="31">
      <t>ヨウグ</t>
    </rPh>
    <rPh sb="31" eb="32">
      <t>トウ</t>
    </rPh>
    <rPh sb="33" eb="35">
      <t>セイビ</t>
    </rPh>
    <phoneticPr fontId="2"/>
  </si>
  <si>
    <t>6-23-1-①</t>
    <phoneticPr fontId="2"/>
  </si>
  <si>
    <t>6-24　防災・安全管理</t>
    <rPh sb="5" eb="7">
      <t>ボウサイ</t>
    </rPh>
    <rPh sb="8" eb="10">
      <t>アンゼン</t>
    </rPh>
    <rPh sb="10" eb="12">
      <t>カンリ</t>
    </rPh>
    <phoneticPr fontId="2"/>
  </si>
  <si>
    <t>6-24-1　防災に対する組織体制を整備し、適切に運用している。</t>
    <rPh sb="7" eb="9">
      <t>ボウサイ</t>
    </rPh>
    <rPh sb="10" eb="11">
      <t>タイ</t>
    </rPh>
    <rPh sb="13" eb="15">
      <t>ソシキ</t>
    </rPh>
    <rPh sb="15" eb="17">
      <t>タイセイ</t>
    </rPh>
    <rPh sb="18" eb="20">
      <t>セイビ</t>
    </rPh>
    <rPh sb="22" eb="24">
      <t>テキセツ</t>
    </rPh>
    <rPh sb="25" eb="27">
      <t>ウンヨウ</t>
    </rPh>
    <phoneticPr fontId="2"/>
  </si>
  <si>
    <t>6-24-1-①</t>
    <phoneticPr fontId="2"/>
  </si>
  <si>
    <t>6-24-2　学内における安全管理体制を整備し、適切に運用している。</t>
    <rPh sb="7" eb="9">
      <t>ガクナイ</t>
    </rPh>
    <rPh sb="13" eb="15">
      <t>アンゼン</t>
    </rPh>
    <rPh sb="15" eb="17">
      <t>カンリ</t>
    </rPh>
    <rPh sb="17" eb="19">
      <t>タイセイ</t>
    </rPh>
    <rPh sb="20" eb="22">
      <t>セイビ</t>
    </rPh>
    <rPh sb="24" eb="26">
      <t>テキセツ</t>
    </rPh>
    <rPh sb="27" eb="29">
      <t>ウンヨウ</t>
    </rPh>
    <phoneticPr fontId="2"/>
  </si>
  <si>
    <t>6-24-2-①</t>
    <phoneticPr fontId="2"/>
  </si>
  <si>
    <t>領域７　学生の募集と受け入れ</t>
    <rPh sb="0" eb="2">
      <t>リョウイキ</t>
    </rPh>
    <rPh sb="4" eb="6">
      <t>ガクセイ</t>
    </rPh>
    <rPh sb="7" eb="9">
      <t>ボシュウ</t>
    </rPh>
    <rPh sb="10" eb="11">
      <t>ウ</t>
    </rPh>
    <rPh sb="12" eb="13">
      <t>イ</t>
    </rPh>
    <phoneticPr fontId="2"/>
  </si>
  <si>
    <t>7-25　学生募集活動</t>
    <rPh sb="5" eb="7">
      <t>ガクセイ</t>
    </rPh>
    <rPh sb="7" eb="9">
      <t>ボシュウ</t>
    </rPh>
    <rPh sb="9" eb="11">
      <t>カツドウ</t>
    </rPh>
    <phoneticPr fontId="2"/>
  </si>
  <si>
    <t>7-25-1　高等学校等接続する教育機関に対する情報提供に取り組んでいる。</t>
    <rPh sb="7" eb="9">
      <t>コウトウ</t>
    </rPh>
    <rPh sb="9" eb="11">
      <t>ガッコウ</t>
    </rPh>
    <rPh sb="11" eb="12">
      <t>トウ</t>
    </rPh>
    <rPh sb="12" eb="14">
      <t>セツゾク</t>
    </rPh>
    <rPh sb="16" eb="18">
      <t>キョウイク</t>
    </rPh>
    <rPh sb="18" eb="20">
      <t>キカン</t>
    </rPh>
    <rPh sb="21" eb="22">
      <t>タイ</t>
    </rPh>
    <rPh sb="24" eb="26">
      <t>ジョウホウ</t>
    </rPh>
    <rPh sb="26" eb="28">
      <t>テイキョウ</t>
    </rPh>
    <rPh sb="29" eb="30">
      <t>ト</t>
    </rPh>
    <rPh sb="31" eb="32">
      <t>ク</t>
    </rPh>
    <phoneticPr fontId="2"/>
  </si>
  <si>
    <t>7-25-2　学生募集活動を適切、かつ、効果的に行っている。</t>
    <rPh sb="7" eb="9">
      <t>ガクセイ</t>
    </rPh>
    <rPh sb="9" eb="11">
      <t>ボシュウ</t>
    </rPh>
    <rPh sb="11" eb="13">
      <t>カツドウ</t>
    </rPh>
    <rPh sb="14" eb="16">
      <t>テキセツ</t>
    </rPh>
    <rPh sb="20" eb="23">
      <t>コウカテキ</t>
    </rPh>
    <rPh sb="24" eb="25">
      <t>オコナ</t>
    </rPh>
    <phoneticPr fontId="2"/>
  </si>
  <si>
    <t>7-25-1-①</t>
    <phoneticPr fontId="2"/>
  </si>
  <si>
    <t>7-25-2-①</t>
    <phoneticPr fontId="2"/>
  </si>
  <si>
    <t>7-25-2-②</t>
    <phoneticPr fontId="2"/>
  </si>
  <si>
    <t>7-25-2-③</t>
    <phoneticPr fontId="2"/>
  </si>
  <si>
    <t>7-26　入学選考</t>
    <rPh sb="5" eb="7">
      <t>ニュウガク</t>
    </rPh>
    <rPh sb="7" eb="9">
      <t>センコウ</t>
    </rPh>
    <phoneticPr fontId="2"/>
  </si>
  <si>
    <t>7-26-1　入学選考基準を明確にし、適切に運用している。</t>
    <rPh sb="7" eb="9">
      <t>ニュウガク</t>
    </rPh>
    <rPh sb="9" eb="11">
      <t>センコウ</t>
    </rPh>
    <rPh sb="11" eb="13">
      <t>キジュン</t>
    </rPh>
    <rPh sb="14" eb="16">
      <t>メイカク</t>
    </rPh>
    <rPh sb="19" eb="21">
      <t>テキセツ</t>
    </rPh>
    <rPh sb="22" eb="24">
      <t>ウンヨウ</t>
    </rPh>
    <phoneticPr fontId="2"/>
  </si>
  <si>
    <t>7-26-1-①</t>
    <phoneticPr fontId="2"/>
  </si>
  <si>
    <t>7-26-2　入学選考に関する実態を把握し、授業改善等に活用している。</t>
    <rPh sb="7" eb="9">
      <t>ニュウガク</t>
    </rPh>
    <rPh sb="9" eb="11">
      <t>センコウ</t>
    </rPh>
    <rPh sb="12" eb="13">
      <t>カン</t>
    </rPh>
    <rPh sb="15" eb="17">
      <t>ジッタイ</t>
    </rPh>
    <rPh sb="18" eb="20">
      <t>ハアク</t>
    </rPh>
    <rPh sb="22" eb="24">
      <t>ジュギョウ</t>
    </rPh>
    <rPh sb="24" eb="26">
      <t>カイゼン</t>
    </rPh>
    <rPh sb="26" eb="27">
      <t>トウ</t>
    </rPh>
    <rPh sb="28" eb="30">
      <t>カツヨウ</t>
    </rPh>
    <phoneticPr fontId="2"/>
  </si>
  <si>
    <t>7-26-2-①</t>
    <phoneticPr fontId="2"/>
  </si>
  <si>
    <t>7-27　学納金</t>
    <rPh sb="5" eb="8">
      <t>ガクノウキン</t>
    </rPh>
    <phoneticPr fontId="2"/>
  </si>
  <si>
    <t>7-27-1　経費内容に対応し、学納金を算定している。</t>
    <rPh sb="7" eb="9">
      <t>ケイヒ</t>
    </rPh>
    <rPh sb="9" eb="11">
      <t>ナイヨウ</t>
    </rPh>
    <rPh sb="12" eb="14">
      <t>タイオウ</t>
    </rPh>
    <rPh sb="16" eb="19">
      <t>ガクノウキン</t>
    </rPh>
    <rPh sb="20" eb="22">
      <t>サンテイ</t>
    </rPh>
    <phoneticPr fontId="2"/>
  </si>
  <si>
    <t>7-27-1-①</t>
    <phoneticPr fontId="2"/>
  </si>
  <si>
    <t>7-27-2　入学辞退者に対し授業料等について適切な取り扱いを行っている。</t>
    <rPh sb="7" eb="9">
      <t>ニュウガク</t>
    </rPh>
    <rPh sb="9" eb="12">
      <t>ジタイシャ</t>
    </rPh>
    <rPh sb="13" eb="14">
      <t>タイ</t>
    </rPh>
    <rPh sb="15" eb="18">
      <t>ジュギョウリョウ</t>
    </rPh>
    <rPh sb="18" eb="19">
      <t>トウ</t>
    </rPh>
    <rPh sb="23" eb="25">
      <t>テキセツ</t>
    </rPh>
    <rPh sb="26" eb="27">
      <t>ト</t>
    </rPh>
    <rPh sb="28" eb="29">
      <t>アツカ</t>
    </rPh>
    <rPh sb="31" eb="32">
      <t>オコナ</t>
    </rPh>
    <phoneticPr fontId="2"/>
  </si>
  <si>
    <t>2-27-2-②</t>
    <phoneticPr fontId="2"/>
  </si>
  <si>
    <t>領域８　財務</t>
    <rPh sb="0" eb="2">
      <t>リョウイキ</t>
    </rPh>
    <rPh sb="4" eb="6">
      <t>ザイム</t>
    </rPh>
    <phoneticPr fontId="2"/>
  </si>
  <si>
    <t>8-28　財務基盤</t>
    <rPh sb="5" eb="7">
      <t>ザイム</t>
    </rPh>
    <rPh sb="7" eb="9">
      <t>キバン</t>
    </rPh>
    <phoneticPr fontId="2"/>
  </si>
  <si>
    <t>8-28-1　学校運営の中長期的な財務基盤は安定している。</t>
    <rPh sb="7" eb="9">
      <t>ガッコウ</t>
    </rPh>
    <rPh sb="9" eb="11">
      <t>ウンエイ</t>
    </rPh>
    <rPh sb="12" eb="16">
      <t>チュウチョウキテキ</t>
    </rPh>
    <rPh sb="17" eb="19">
      <t>ザイム</t>
    </rPh>
    <rPh sb="19" eb="21">
      <t>キバン</t>
    </rPh>
    <rPh sb="22" eb="24">
      <t>アンテイ</t>
    </rPh>
    <phoneticPr fontId="2"/>
  </si>
  <si>
    <t>8-28-1-①</t>
    <phoneticPr fontId="2"/>
  </si>
  <si>
    <t>8-28-2　学校運営にかかる主要な財務数値に関する財務分析を行っている。</t>
    <rPh sb="7" eb="9">
      <t>ガッコウ</t>
    </rPh>
    <rPh sb="9" eb="11">
      <t>ウンエイ</t>
    </rPh>
    <rPh sb="15" eb="17">
      <t>シュヨウ</t>
    </rPh>
    <rPh sb="18" eb="20">
      <t>ザイム</t>
    </rPh>
    <rPh sb="20" eb="22">
      <t>スウチ</t>
    </rPh>
    <rPh sb="23" eb="24">
      <t>カン</t>
    </rPh>
    <rPh sb="26" eb="28">
      <t>ザイム</t>
    </rPh>
    <rPh sb="28" eb="30">
      <t>ブンセキ</t>
    </rPh>
    <rPh sb="31" eb="32">
      <t>オコナ</t>
    </rPh>
    <phoneticPr fontId="2"/>
  </si>
  <si>
    <t>8-28-2-①</t>
    <phoneticPr fontId="2"/>
  </si>
  <si>
    <t>8-29　予算・収支計画</t>
    <rPh sb="5" eb="7">
      <t>ヨサン</t>
    </rPh>
    <rPh sb="8" eb="10">
      <t>シュウシ</t>
    </rPh>
    <rPh sb="10" eb="12">
      <t>ケイカク</t>
    </rPh>
    <phoneticPr fontId="2"/>
  </si>
  <si>
    <t>8-29-1　教育目標との整合性を図り、単年度予算、中期計画を策定している。</t>
    <rPh sb="7" eb="9">
      <t>キョウイク</t>
    </rPh>
    <rPh sb="9" eb="11">
      <t>モクヒョウ</t>
    </rPh>
    <rPh sb="13" eb="16">
      <t>セイゴウセイ</t>
    </rPh>
    <rPh sb="17" eb="18">
      <t>ハカ</t>
    </rPh>
    <rPh sb="20" eb="23">
      <t>タンネンド</t>
    </rPh>
    <rPh sb="23" eb="25">
      <t>ヨサン</t>
    </rPh>
    <rPh sb="26" eb="28">
      <t>チュウキ</t>
    </rPh>
    <rPh sb="28" eb="30">
      <t>ケイカク</t>
    </rPh>
    <rPh sb="31" eb="33">
      <t>サクテイ</t>
    </rPh>
    <phoneticPr fontId="2"/>
  </si>
  <si>
    <t>8-29-1-①</t>
    <phoneticPr fontId="2"/>
  </si>
  <si>
    <t>8-29-2　予算及び計画に基づき適正に執行管理を行っている。</t>
    <rPh sb="7" eb="9">
      <t>ヨサン</t>
    </rPh>
    <rPh sb="9" eb="10">
      <t>オヨ</t>
    </rPh>
    <rPh sb="11" eb="13">
      <t>ケイカク</t>
    </rPh>
    <rPh sb="14" eb="15">
      <t>モト</t>
    </rPh>
    <rPh sb="17" eb="19">
      <t>テキセイ</t>
    </rPh>
    <rPh sb="20" eb="22">
      <t>シッコウ</t>
    </rPh>
    <rPh sb="22" eb="24">
      <t>カンリ</t>
    </rPh>
    <rPh sb="25" eb="26">
      <t>オコナ</t>
    </rPh>
    <phoneticPr fontId="2"/>
  </si>
  <si>
    <t>8-29-2-①</t>
    <phoneticPr fontId="2"/>
  </si>
  <si>
    <t>8-29-2-②</t>
    <phoneticPr fontId="2"/>
  </si>
  <si>
    <t>8-30　監査</t>
    <rPh sb="5" eb="7">
      <t>カンサ</t>
    </rPh>
    <phoneticPr fontId="2"/>
  </si>
  <si>
    <t>8-30-1　財務について適切に会計監査を実施している。</t>
    <rPh sb="7" eb="9">
      <t>ザイム</t>
    </rPh>
    <rPh sb="13" eb="15">
      <t>テキセツ</t>
    </rPh>
    <rPh sb="16" eb="18">
      <t>カイケイ</t>
    </rPh>
    <rPh sb="18" eb="20">
      <t>カンサ</t>
    </rPh>
    <rPh sb="21" eb="23">
      <t>ジッシ</t>
    </rPh>
    <phoneticPr fontId="2"/>
  </si>
  <si>
    <t>8-30-1-①</t>
    <phoneticPr fontId="2"/>
  </si>
  <si>
    <t>8-31　財務情報の公開</t>
    <rPh sb="5" eb="7">
      <t>ザイム</t>
    </rPh>
    <rPh sb="7" eb="9">
      <t>ジョウホウ</t>
    </rPh>
    <rPh sb="10" eb="12">
      <t>コウカイ</t>
    </rPh>
    <phoneticPr fontId="2"/>
  </si>
  <si>
    <t>8-31-1　財務情報公開の体制を整備し、適切に運用している。</t>
    <rPh sb="7" eb="9">
      <t>ザイム</t>
    </rPh>
    <rPh sb="9" eb="11">
      <t>ジョウホウ</t>
    </rPh>
    <rPh sb="11" eb="13">
      <t>コウカイ</t>
    </rPh>
    <rPh sb="14" eb="16">
      <t>タイセイ</t>
    </rPh>
    <rPh sb="17" eb="19">
      <t>セイビ</t>
    </rPh>
    <rPh sb="21" eb="23">
      <t>テキセツ</t>
    </rPh>
    <rPh sb="24" eb="26">
      <t>ウンヨウ</t>
    </rPh>
    <phoneticPr fontId="2"/>
  </si>
  <si>
    <t>8-31-1-①</t>
    <phoneticPr fontId="2"/>
  </si>
  <si>
    <t>領域９　法令等の遵守</t>
    <rPh sb="0" eb="2">
      <t>リョウイキ</t>
    </rPh>
    <rPh sb="4" eb="6">
      <t>ホウレイ</t>
    </rPh>
    <rPh sb="6" eb="7">
      <t>トウ</t>
    </rPh>
    <rPh sb="8" eb="10">
      <t>ジュンシュ</t>
    </rPh>
    <phoneticPr fontId="2"/>
  </si>
  <si>
    <t>9-32　関係法令、設置基準等の遵守</t>
    <rPh sb="5" eb="7">
      <t>カンケイ</t>
    </rPh>
    <rPh sb="7" eb="9">
      <t>ホウレイ</t>
    </rPh>
    <rPh sb="10" eb="12">
      <t>セッチ</t>
    </rPh>
    <rPh sb="12" eb="14">
      <t>キジュン</t>
    </rPh>
    <rPh sb="14" eb="15">
      <t>トウ</t>
    </rPh>
    <rPh sb="16" eb="18">
      <t>ジュンシュ</t>
    </rPh>
    <phoneticPr fontId="2"/>
  </si>
  <si>
    <t>9-32-1　法令、専修学校設置基準等を遵守し、適切な学校運営を行っている。</t>
    <rPh sb="7" eb="9">
      <t>ホウレイ</t>
    </rPh>
    <rPh sb="10" eb="12">
      <t>センシュウ</t>
    </rPh>
    <rPh sb="12" eb="14">
      <t>ガッコウ</t>
    </rPh>
    <rPh sb="14" eb="16">
      <t>セッチ</t>
    </rPh>
    <rPh sb="16" eb="18">
      <t>キジュン</t>
    </rPh>
    <rPh sb="18" eb="19">
      <t>トウ</t>
    </rPh>
    <rPh sb="20" eb="22">
      <t>ジュンシュ</t>
    </rPh>
    <rPh sb="24" eb="26">
      <t>テキセツ</t>
    </rPh>
    <rPh sb="27" eb="29">
      <t>ガッコウ</t>
    </rPh>
    <rPh sb="29" eb="31">
      <t>ウンエイ</t>
    </rPh>
    <rPh sb="32" eb="33">
      <t>オコナ</t>
    </rPh>
    <phoneticPr fontId="2"/>
  </si>
  <si>
    <t>9-32-1-①</t>
    <phoneticPr fontId="2"/>
  </si>
  <si>
    <t>9-33　個人情報保護</t>
    <rPh sb="5" eb="7">
      <t>コジン</t>
    </rPh>
    <rPh sb="7" eb="9">
      <t>ジョウホウ</t>
    </rPh>
    <rPh sb="9" eb="11">
      <t>ホゴ</t>
    </rPh>
    <phoneticPr fontId="2"/>
  </si>
  <si>
    <t>9-33-1-①</t>
    <phoneticPr fontId="2"/>
  </si>
  <si>
    <t>9-33-1-②</t>
    <phoneticPr fontId="2"/>
  </si>
  <si>
    <t>9-33-1　学校が保有する個人情報保護に関する対策を実施している。</t>
    <rPh sb="7" eb="9">
      <t>ガッコウ</t>
    </rPh>
    <rPh sb="10" eb="12">
      <t>ホユウ</t>
    </rPh>
    <rPh sb="14" eb="16">
      <t>コジン</t>
    </rPh>
    <rPh sb="16" eb="18">
      <t>ジョウホウ</t>
    </rPh>
    <rPh sb="18" eb="20">
      <t>ホゴ</t>
    </rPh>
    <rPh sb="21" eb="22">
      <t>カン</t>
    </rPh>
    <rPh sb="24" eb="26">
      <t>タイサク</t>
    </rPh>
    <rPh sb="27" eb="29">
      <t>ジッシ</t>
    </rPh>
    <phoneticPr fontId="2"/>
  </si>
  <si>
    <t>9-33-1-③</t>
    <phoneticPr fontId="2"/>
  </si>
  <si>
    <t>9-33-1-④</t>
    <phoneticPr fontId="2"/>
  </si>
  <si>
    <t>9-34　学校評価</t>
    <rPh sb="5" eb="7">
      <t>ガッコウ</t>
    </rPh>
    <rPh sb="7" eb="9">
      <t>ヒョウカ</t>
    </rPh>
    <phoneticPr fontId="2"/>
  </si>
  <si>
    <t>9-34-1　自己評価の実施と問題点の改善に努めている。</t>
    <rPh sb="7" eb="9">
      <t>ジコ</t>
    </rPh>
    <rPh sb="9" eb="11">
      <t>ヒョウカ</t>
    </rPh>
    <rPh sb="12" eb="14">
      <t>ジッシ</t>
    </rPh>
    <rPh sb="15" eb="18">
      <t>モンダイテン</t>
    </rPh>
    <rPh sb="19" eb="21">
      <t>カイゼン</t>
    </rPh>
    <rPh sb="22" eb="23">
      <t>ツト</t>
    </rPh>
    <phoneticPr fontId="2"/>
  </si>
  <si>
    <t>9-34-1-①</t>
    <phoneticPr fontId="2"/>
  </si>
  <si>
    <t>9-34-1-②</t>
    <phoneticPr fontId="2"/>
  </si>
  <si>
    <t>9-34-2　自己評価結果を公開している。</t>
    <rPh sb="7" eb="9">
      <t>ジコ</t>
    </rPh>
    <rPh sb="9" eb="11">
      <t>ヒョウカ</t>
    </rPh>
    <rPh sb="11" eb="13">
      <t>ケッカ</t>
    </rPh>
    <rPh sb="14" eb="16">
      <t>コウカイ</t>
    </rPh>
    <phoneticPr fontId="2"/>
  </si>
  <si>
    <t>9-34-2-①</t>
    <phoneticPr fontId="2"/>
  </si>
  <si>
    <t>9-34-3　学校関係者評価の実施体制を整備し、評価を行っている。</t>
    <rPh sb="7" eb="9">
      <t>ガッコウ</t>
    </rPh>
    <rPh sb="9" eb="12">
      <t>カンケイシャ</t>
    </rPh>
    <rPh sb="12" eb="14">
      <t>ヒョウカ</t>
    </rPh>
    <rPh sb="15" eb="17">
      <t>ジッシ</t>
    </rPh>
    <rPh sb="17" eb="19">
      <t>タイセイ</t>
    </rPh>
    <rPh sb="20" eb="22">
      <t>セイビ</t>
    </rPh>
    <rPh sb="24" eb="26">
      <t>ヒョウカ</t>
    </rPh>
    <rPh sb="27" eb="28">
      <t>オコナ</t>
    </rPh>
    <phoneticPr fontId="2"/>
  </si>
  <si>
    <t>9-34-3-①</t>
    <phoneticPr fontId="2"/>
  </si>
  <si>
    <t>9-34-3-②</t>
    <phoneticPr fontId="2"/>
  </si>
  <si>
    <t>9-35　教育情報の公開</t>
    <rPh sb="5" eb="7">
      <t>キョウイク</t>
    </rPh>
    <rPh sb="7" eb="9">
      <t>ジョウホウ</t>
    </rPh>
    <rPh sb="10" eb="12">
      <t>コウカイ</t>
    </rPh>
    <phoneticPr fontId="2"/>
  </si>
  <si>
    <t>9-35-1-①</t>
    <phoneticPr fontId="2"/>
  </si>
  <si>
    <t>領域10　社会貢献・地域貢献</t>
    <rPh sb="0" eb="2">
      <t>リョウイキ</t>
    </rPh>
    <rPh sb="5" eb="7">
      <t>シャカイ</t>
    </rPh>
    <rPh sb="7" eb="9">
      <t>コウケン</t>
    </rPh>
    <rPh sb="10" eb="12">
      <t>チイキ</t>
    </rPh>
    <rPh sb="12" eb="14">
      <t>コウケン</t>
    </rPh>
    <phoneticPr fontId="2"/>
  </si>
  <si>
    <t>10-36　社会貢献・地域貢献</t>
    <rPh sb="6" eb="8">
      <t>シャカイ</t>
    </rPh>
    <rPh sb="8" eb="10">
      <t>コウケン</t>
    </rPh>
    <rPh sb="11" eb="13">
      <t>チイキ</t>
    </rPh>
    <rPh sb="13" eb="15">
      <t>コウケン</t>
    </rPh>
    <phoneticPr fontId="2"/>
  </si>
  <si>
    <t>10-36-1　学校の教育資源や施設を活用した社会貢献・地域貢献を行っている。</t>
    <rPh sb="8" eb="10">
      <t>ガッコウ</t>
    </rPh>
    <rPh sb="11" eb="13">
      <t>キョウイク</t>
    </rPh>
    <rPh sb="13" eb="15">
      <t>シゲン</t>
    </rPh>
    <rPh sb="16" eb="18">
      <t>シセツ</t>
    </rPh>
    <rPh sb="19" eb="21">
      <t>カツヨウ</t>
    </rPh>
    <rPh sb="23" eb="25">
      <t>シャカイ</t>
    </rPh>
    <rPh sb="25" eb="27">
      <t>コウケン</t>
    </rPh>
    <rPh sb="28" eb="30">
      <t>チイキ</t>
    </rPh>
    <rPh sb="30" eb="32">
      <t>コウケン</t>
    </rPh>
    <rPh sb="33" eb="34">
      <t>オコナ</t>
    </rPh>
    <phoneticPr fontId="2"/>
  </si>
  <si>
    <t>10-36-1-①</t>
    <phoneticPr fontId="2"/>
  </si>
  <si>
    <t>10-36-1-②</t>
    <phoneticPr fontId="2"/>
  </si>
  <si>
    <t>10-36-1-③</t>
    <phoneticPr fontId="2"/>
  </si>
  <si>
    <t>10-37　ボランティア活動</t>
    <rPh sb="12" eb="14">
      <t>カツドウ</t>
    </rPh>
    <phoneticPr fontId="2"/>
  </si>
  <si>
    <t>10-37-1　学生のボランティア活動を推奨し、具体的な活動支援を行っている。</t>
    <rPh sb="8" eb="10">
      <t>ガクセイ</t>
    </rPh>
    <rPh sb="17" eb="19">
      <t>カツドウ</t>
    </rPh>
    <rPh sb="20" eb="22">
      <t>スイショウ</t>
    </rPh>
    <rPh sb="24" eb="27">
      <t>グタイテキ</t>
    </rPh>
    <rPh sb="28" eb="30">
      <t>カツドウ</t>
    </rPh>
    <rPh sb="30" eb="32">
      <t>シエン</t>
    </rPh>
    <rPh sb="33" eb="34">
      <t>オコナ</t>
    </rPh>
    <phoneticPr fontId="2"/>
  </si>
  <si>
    <t>10-37-1-①</t>
    <phoneticPr fontId="2"/>
  </si>
  <si>
    <t>10-37-1-②</t>
    <phoneticPr fontId="2"/>
  </si>
  <si>
    <t>領域11　国際交流</t>
    <rPh sb="0" eb="2">
      <t>リョウイキ</t>
    </rPh>
    <rPh sb="5" eb="7">
      <t>コクサイ</t>
    </rPh>
    <rPh sb="7" eb="9">
      <t>コウリュウ</t>
    </rPh>
    <phoneticPr fontId="2"/>
  </si>
  <si>
    <t>11-38　国際交流</t>
    <rPh sb="6" eb="8">
      <t>コクサイ</t>
    </rPh>
    <rPh sb="8" eb="10">
      <t>コウリュウ</t>
    </rPh>
    <phoneticPr fontId="2"/>
  </si>
  <si>
    <t>11-38-1　国際的視野を広げるための教育体制が整備されている。</t>
    <rPh sb="8" eb="11">
      <t>コクサイテキ</t>
    </rPh>
    <rPh sb="11" eb="13">
      <t>シヤ</t>
    </rPh>
    <rPh sb="14" eb="15">
      <t>ヒロ</t>
    </rPh>
    <rPh sb="20" eb="22">
      <t>キョウイク</t>
    </rPh>
    <rPh sb="22" eb="24">
      <t>タイセイ</t>
    </rPh>
    <rPh sb="25" eb="27">
      <t>セイビ</t>
    </rPh>
    <phoneticPr fontId="2"/>
  </si>
  <si>
    <t>11-38-1-①</t>
    <phoneticPr fontId="2"/>
  </si>
  <si>
    <t>11-38-2　海外での学習や就労を希望する者への支援体制が整備されている。</t>
    <rPh sb="8" eb="10">
      <t>カイガイ</t>
    </rPh>
    <rPh sb="12" eb="14">
      <t>ガクシュウ</t>
    </rPh>
    <rPh sb="15" eb="17">
      <t>シュウロウ</t>
    </rPh>
    <rPh sb="18" eb="20">
      <t>キボウ</t>
    </rPh>
    <rPh sb="22" eb="23">
      <t>モノ</t>
    </rPh>
    <rPh sb="25" eb="27">
      <t>シエン</t>
    </rPh>
    <rPh sb="27" eb="29">
      <t>タイセイ</t>
    </rPh>
    <rPh sb="30" eb="32">
      <t>セイビ</t>
    </rPh>
    <phoneticPr fontId="2"/>
  </si>
  <si>
    <t>11-38-2-①</t>
    <phoneticPr fontId="2"/>
  </si>
  <si>
    <t>教育課程を編成する体制は、規定等で明確にしている。</t>
    <rPh sb="0" eb="2">
      <t>キョウイク</t>
    </rPh>
    <rPh sb="2" eb="4">
      <t>カテイ</t>
    </rPh>
    <rPh sb="5" eb="7">
      <t>ヘンセイ</t>
    </rPh>
    <rPh sb="9" eb="11">
      <t>タイセイ</t>
    </rPh>
    <rPh sb="13" eb="15">
      <t>キテイ</t>
    </rPh>
    <rPh sb="15" eb="16">
      <t>トウ</t>
    </rPh>
    <rPh sb="17" eb="19">
      <t>メイカク</t>
    </rPh>
    <phoneticPr fontId="2"/>
  </si>
  <si>
    <t>議事録を作成するなど、教育課程の編成過程を明確にしている。</t>
    <rPh sb="0" eb="3">
      <t>ギジロク</t>
    </rPh>
    <rPh sb="4" eb="6">
      <t>サクセイ</t>
    </rPh>
    <rPh sb="11" eb="13">
      <t>キョウイク</t>
    </rPh>
    <rPh sb="13" eb="15">
      <t>カテイ</t>
    </rPh>
    <rPh sb="16" eb="18">
      <t>ヘンセイ</t>
    </rPh>
    <rPh sb="18" eb="20">
      <t>カテイ</t>
    </rPh>
    <rPh sb="21" eb="23">
      <t>メイカク</t>
    </rPh>
    <phoneticPr fontId="2"/>
  </si>
  <si>
    <t>基礎分野、専門基礎分野、専門分野Ⅰ・Ⅱ、統合分野についての考え方と、各分野の具体的な内容についての考え方を明示している。</t>
    <rPh sb="0" eb="2">
      <t>キソ</t>
    </rPh>
    <rPh sb="2" eb="4">
      <t>ブンヤ</t>
    </rPh>
    <rPh sb="5" eb="7">
      <t>センモン</t>
    </rPh>
    <rPh sb="7" eb="9">
      <t>キソ</t>
    </rPh>
    <rPh sb="9" eb="11">
      <t>ブンヤ</t>
    </rPh>
    <rPh sb="12" eb="14">
      <t>センモン</t>
    </rPh>
    <rPh sb="14" eb="16">
      <t>ブンヤ</t>
    </rPh>
    <rPh sb="20" eb="22">
      <t>トウゴウ</t>
    </rPh>
    <rPh sb="22" eb="24">
      <t>ブンヤ</t>
    </rPh>
    <rPh sb="29" eb="30">
      <t>カンガ</t>
    </rPh>
    <rPh sb="31" eb="32">
      <t>カタ</t>
    </rPh>
    <rPh sb="34" eb="37">
      <t>カクブンヤ</t>
    </rPh>
    <rPh sb="38" eb="41">
      <t>グタイテキ</t>
    </rPh>
    <rPh sb="42" eb="44">
      <t>ナイヨウ</t>
    </rPh>
    <rPh sb="49" eb="50">
      <t>カンガ</t>
    </rPh>
    <rPh sb="51" eb="52">
      <t>カタ</t>
    </rPh>
    <rPh sb="53" eb="55">
      <t>メイジ</t>
    </rPh>
    <phoneticPr fontId="2"/>
  </si>
  <si>
    <t>明確な考え方と根拠をもって授業科目を構成している。</t>
    <rPh sb="0" eb="2">
      <t>メイカク</t>
    </rPh>
    <rPh sb="3" eb="4">
      <t>カンガ</t>
    </rPh>
    <rPh sb="5" eb="6">
      <t>カタ</t>
    </rPh>
    <rPh sb="7" eb="9">
      <t>コンキョ</t>
    </rPh>
    <rPh sb="13" eb="15">
      <t>ジュギョウ</t>
    </rPh>
    <rPh sb="15" eb="17">
      <t>カモク</t>
    </rPh>
    <rPh sb="18" eb="20">
      <t>コウセイ</t>
    </rPh>
    <phoneticPr fontId="2"/>
  </si>
  <si>
    <t>修了にかかる授業時間数、単位数を明示している。</t>
    <rPh sb="0" eb="2">
      <t>シュウリョウ</t>
    </rPh>
    <rPh sb="6" eb="8">
      <t>ジュギョウ</t>
    </rPh>
    <rPh sb="8" eb="11">
      <t>ジカンスウ</t>
    </rPh>
    <rPh sb="12" eb="15">
      <t>タンイスウ</t>
    </rPh>
    <rPh sb="16" eb="18">
      <t>メイジ</t>
    </rPh>
    <phoneticPr fontId="2"/>
  </si>
  <si>
    <t>授業科目について、授業計画（シラバス）を作成している。</t>
    <rPh sb="0" eb="2">
      <t>ジュギョウ</t>
    </rPh>
    <rPh sb="2" eb="4">
      <t>カモク</t>
    </rPh>
    <rPh sb="9" eb="11">
      <t>ジュギョウ</t>
    </rPh>
    <rPh sb="11" eb="13">
      <t>ケイカク</t>
    </rPh>
    <rPh sb="20" eb="22">
      <t>サクセイ</t>
    </rPh>
    <phoneticPr fontId="2"/>
  </si>
  <si>
    <t>シラバスの提示は、学生の学習への動機づけと支援になっている。</t>
    <rPh sb="5" eb="7">
      <t>テイジ</t>
    </rPh>
    <rPh sb="9" eb="11">
      <t>ガクセイ</t>
    </rPh>
    <rPh sb="12" eb="14">
      <t>ガクシュウ</t>
    </rPh>
    <rPh sb="16" eb="18">
      <t>ドウキ</t>
    </rPh>
    <rPh sb="21" eb="23">
      <t>シエン</t>
    </rPh>
    <phoneticPr fontId="2"/>
  </si>
  <si>
    <t>教育課程は定期的に見直し、改訂を行っている。</t>
    <rPh sb="0" eb="2">
      <t>キョウイク</t>
    </rPh>
    <rPh sb="2" eb="4">
      <t>カテイ</t>
    </rPh>
    <rPh sb="5" eb="8">
      <t>テイキテキ</t>
    </rPh>
    <rPh sb="9" eb="11">
      <t>ミナオ</t>
    </rPh>
    <rPh sb="13" eb="15">
      <t>カイテイ</t>
    </rPh>
    <rPh sb="16" eb="17">
      <t>オコナ</t>
    </rPh>
    <phoneticPr fontId="2"/>
  </si>
  <si>
    <t>授業目標の目標に照らし、適切な教育内容を実施している。</t>
    <rPh sb="0" eb="2">
      <t>ジュギョウ</t>
    </rPh>
    <rPh sb="2" eb="4">
      <t>モクヒョウ</t>
    </rPh>
    <rPh sb="5" eb="7">
      <t>モクヒョウ</t>
    </rPh>
    <rPh sb="8" eb="9">
      <t>テ</t>
    </rPh>
    <rPh sb="12" eb="14">
      <t>テキセツ</t>
    </rPh>
    <rPh sb="15" eb="17">
      <t>キョウイク</t>
    </rPh>
    <rPh sb="17" eb="19">
      <t>ナイヨウ</t>
    </rPh>
    <rPh sb="20" eb="22">
      <t>ジッシ</t>
    </rPh>
    <phoneticPr fontId="2"/>
  </si>
  <si>
    <t>授業科目の目標に照らし、適切な教育内容を実施している。</t>
    <rPh sb="0" eb="2">
      <t>ジュギョウ</t>
    </rPh>
    <rPh sb="2" eb="4">
      <t>カモク</t>
    </rPh>
    <rPh sb="5" eb="7">
      <t>モクヒョウ</t>
    </rPh>
    <rPh sb="8" eb="9">
      <t>テ</t>
    </rPh>
    <rPh sb="12" eb="14">
      <t>テキセツ</t>
    </rPh>
    <rPh sb="15" eb="17">
      <t>キョウイク</t>
    </rPh>
    <rPh sb="17" eb="19">
      <t>ナイヨウ</t>
    </rPh>
    <rPh sb="20" eb="22">
      <t>ジッシ</t>
    </rPh>
    <phoneticPr fontId="2"/>
  </si>
  <si>
    <t>授業科目の目標に照らし、授業内容・授業方法を工夫し実施している。</t>
    <rPh sb="0" eb="2">
      <t>ジュギョウ</t>
    </rPh>
    <rPh sb="2" eb="4">
      <t>カモク</t>
    </rPh>
    <rPh sb="5" eb="7">
      <t>モクヒョウ</t>
    </rPh>
    <rPh sb="8" eb="9">
      <t>テ</t>
    </rPh>
    <rPh sb="12" eb="14">
      <t>ジュギョウ</t>
    </rPh>
    <rPh sb="14" eb="16">
      <t>ナイヨウ</t>
    </rPh>
    <rPh sb="17" eb="19">
      <t>ジュギョウ</t>
    </rPh>
    <rPh sb="19" eb="21">
      <t>ホウホウ</t>
    </rPh>
    <rPh sb="22" eb="24">
      <t>クフウ</t>
    </rPh>
    <rPh sb="25" eb="27">
      <t>ジッシ</t>
    </rPh>
    <phoneticPr fontId="2"/>
  </si>
  <si>
    <t>教育課程の編成および改訂において、在校生・卒業生の意見聴取や評価を行っている。</t>
    <rPh sb="0" eb="2">
      <t>キョウイク</t>
    </rPh>
    <rPh sb="2" eb="4">
      <t>カテイ</t>
    </rPh>
    <rPh sb="5" eb="7">
      <t>ヘンセイ</t>
    </rPh>
    <rPh sb="10" eb="12">
      <t>カイテイ</t>
    </rPh>
    <rPh sb="17" eb="20">
      <t>ザイコウセイ</t>
    </rPh>
    <rPh sb="21" eb="24">
      <t>ソツギョウセイ</t>
    </rPh>
    <rPh sb="25" eb="27">
      <t>イケン</t>
    </rPh>
    <rPh sb="27" eb="29">
      <t>チョウシュ</t>
    </rPh>
    <rPh sb="30" eb="32">
      <t>ヒョウカ</t>
    </rPh>
    <rPh sb="33" eb="34">
      <t>オコナ</t>
    </rPh>
    <phoneticPr fontId="2"/>
  </si>
  <si>
    <t>教育課程の編成及び改訂において、関連業界等の意見聴取や評価を行っている。</t>
    <rPh sb="0" eb="2">
      <t>キョウイク</t>
    </rPh>
    <rPh sb="2" eb="4">
      <t>カテイ</t>
    </rPh>
    <rPh sb="5" eb="7">
      <t>ヘンセイ</t>
    </rPh>
    <rPh sb="7" eb="8">
      <t>オヨ</t>
    </rPh>
    <rPh sb="9" eb="11">
      <t>カイテイ</t>
    </rPh>
    <rPh sb="16" eb="18">
      <t>カンレン</t>
    </rPh>
    <rPh sb="18" eb="20">
      <t>ギョウカイ</t>
    </rPh>
    <rPh sb="20" eb="21">
      <t>トウ</t>
    </rPh>
    <rPh sb="22" eb="24">
      <t>イケン</t>
    </rPh>
    <rPh sb="24" eb="26">
      <t>チョウシュ</t>
    </rPh>
    <rPh sb="27" eb="29">
      <t>ヒョウカ</t>
    </rPh>
    <rPh sb="30" eb="31">
      <t>オコナ</t>
    </rPh>
    <phoneticPr fontId="2"/>
  </si>
  <si>
    <t>看護教育の効果について、卒業生・就職先等の意見聴取や評価を行っている。</t>
    <rPh sb="0" eb="2">
      <t>カンゴ</t>
    </rPh>
    <rPh sb="2" eb="4">
      <t>キョウイク</t>
    </rPh>
    <rPh sb="5" eb="7">
      <t>コウカ</t>
    </rPh>
    <rPh sb="12" eb="15">
      <t>ソツギョウセイ</t>
    </rPh>
    <rPh sb="16" eb="18">
      <t>シュウショク</t>
    </rPh>
    <rPh sb="18" eb="19">
      <t>サキ</t>
    </rPh>
    <rPh sb="19" eb="20">
      <t>トウ</t>
    </rPh>
    <rPh sb="21" eb="23">
      <t>イケン</t>
    </rPh>
    <rPh sb="23" eb="25">
      <t>チョウシュ</t>
    </rPh>
    <rPh sb="26" eb="28">
      <t>ヒョウカ</t>
    </rPh>
    <rPh sb="29" eb="30">
      <t>オコナ</t>
    </rPh>
    <phoneticPr fontId="2"/>
  </si>
  <si>
    <t>キャリア教育の実施にあたって、異議・指導方法等に関する方針を定めている。</t>
    <rPh sb="4" eb="6">
      <t>キョウイク</t>
    </rPh>
    <rPh sb="7" eb="9">
      <t>ジッシ</t>
    </rPh>
    <rPh sb="15" eb="17">
      <t>イギ</t>
    </rPh>
    <rPh sb="18" eb="20">
      <t>シドウ</t>
    </rPh>
    <rPh sb="20" eb="22">
      <t>ホウホウ</t>
    </rPh>
    <rPh sb="22" eb="23">
      <t>トウ</t>
    </rPh>
    <rPh sb="24" eb="25">
      <t>カン</t>
    </rPh>
    <rPh sb="27" eb="29">
      <t>ホウシン</t>
    </rPh>
    <rPh sb="30" eb="31">
      <t>サダ</t>
    </rPh>
    <phoneticPr fontId="2"/>
  </si>
  <si>
    <t>キャリア教育を行うための教育内容・教育方法・教材等について工夫をしている。</t>
    <rPh sb="4" eb="6">
      <t>キョウイク</t>
    </rPh>
    <rPh sb="7" eb="8">
      <t>オコナ</t>
    </rPh>
    <rPh sb="12" eb="14">
      <t>キョウイク</t>
    </rPh>
    <rPh sb="14" eb="16">
      <t>ナイヨウ</t>
    </rPh>
    <rPh sb="17" eb="19">
      <t>キョウイク</t>
    </rPh>
    <rPh sb="19" eb="21">
      <t>ホウホウ</t>
    </rPh>
    <rPh sb="22" eb="24">
      <t>キョウザイ</t>
    </rPh>
    <rPh sb="24" eb="25">
      <t>トウ</t>
    </rPh>
    <rPh sb="29" eb="31">
      <t>クフウ</t>
    </rPh>
    <phoneticPr fontId="2"/>
  </si>
  <si>
    <t>キャリア教育の効果について卒業生・就職先等の意見聴取や評価を行っている。</t>
    <rPh sb="4" eb="6">
      <t>キョウイク</t>
    </rPh>
    <rPh sb="7" eb="9">
      <t>コウカ</t>
    </rPh>
    <rPh sb="13" eb="16">
      <t>ソツギョウセイ</t>
    </rPh>
    <rPh sb="17" eb="19">
      <t>シュウショク</t>
    </rPh>
    <rPh sb="19" eb="20">
      <t>サキ</t>
    </rPh>
    <rPh sb="20" eb="21">
      <t>トウ</t>
    </rPh>
    <rPh sb="22" eb="24">
      <t>イケン</t>
    </rPh>
    <rPh sb="24" eb="26">
      <t>チョウシュ</t>
    </rPh>
    <rPh sb="27" eb="29">
      <t>ヒョウカ</t>
    </rPh>
    <rPh sb="30" eb="31">
      <t>オコナ</t>
    </rPh>
    <phoneticPr fontId="2"/>
  </si>
  <si>
    <t>授業評価を実施する体制を整備している。</t>
    <rPh sb="0" eb="2">
      <t>ジュギョウ</t>
    </rPh>
    <rPh sb="2" eb="4">
      <t>ヒョウカ</t>
    </rPh>
    <rPh sb="5" eb="7">
      <t>ジッシ</t>
    </rPh>
    <rPh sb="9" eb="11">
      <t>タイセイ</t>
    </rPh>
    <rPh sb="12" eb="14">
      <t>セイビ</t>
    </rPh>
    <phoneticPr fontId="2"/>
  </si>
  <si>
    <t>学生に対するアンケート等の実施など、多様な評価方法を取り入れて授業評価を行っている。</t>
    <rPh sb="0" eb="2">
      <t>ガクセイ</t>
    </rPh>
    <rPh sb="3" eb="4">
      <t>タイ</t>
    </rPh>
    <rPh sb="11" eb="12">
      <t>トウ</t>
    </rPh>
    <rPh sb="13" eb="15">
      <t>ジッシ</t>
    </rPh>
    <rPh sb="18" eb="20">
      <t>タヨウ</t>
    </rPh>
    <rPh sb="21" eb="23">
      <t>ヒョウカ</t>
    </rPh>
    <rPh sb="23" eb="25">
      <t>ホウホウ</t>
    </rPh>
    <rPh sb="26" eb="27">
      <t>ト</t>
    </rPh>
    <rPh sb="28" eb="29">
      <t>イ</t>
    </rPh>
    <rPh sb="31" eb="33">
      <t>ジュギョウ</t>
    </rPh>
    <rPh sb="33" eb="35">
      <t>ヒョウカ</t>
    </rPh>
    <rPh sb="36" eb="37">
      <t>オコナ</t>
    </rPh>
    <phoneticPr fontId="2"/>
  </si>
  <si>
    <t>評価結果に基づいて、実際に授業を改善している。</t>
    <rPh sb="0" eb="2">
      <t>ヒョウカ</t>
    </rPh>
    <rPh sb="2" eb="4">
      <t>ケッカ</t>
    </rPh>
    <rPh sb="5" eb="6">
      <t>モト</t>
    </rPh>
    <rPh sb="10" eb="12">
      <t>ジッサイ</t>
    </rPh>
    <rPh sb="13" eb="15">
      <t>ジュギョウ</t>
    </rPh>
    <rPh sb="16" eb="18">
      <t>カイゼン</t>
    </rPh>
    <phoneticPr fontId="2"/>
  </si>
  <si>
    <t>臨地実習施設の責任者をはじめ、看護師長、臨地実習指導者等は、自校の教育理念・教育目的、教育目標と実習目標のつながり等について理解している。</t>
    <rPh sb="0" eb="2">
      <t>リンチ</t>
    </rPh>
    <rPh sb="2" eb="4">
      <t>ジッシュウ</t>
    </rPh>
    <rPh sb="4" eb="6">
      <t>シセツ</t>
    </rPh>
    <rPh sb="7" eb="10">
      <t>セキニンシャ</t>
    </rPh>
    <rPh sb="15" eb="18">
      <t>カンゴシ</t>
    </rPh>
    <rPh sb="18" eb="19">
      <t>チョウ</t>
    </rPh>
    <rPh sb="20" eb="22">
      <t>リンチ</t>
    </rPh>
    <rPh sb="22" eb="24">
      <t>ジッシュウ</t>
    </rPh>
    <rPh sb="24" eb="27">
      <t>シドウシャ</t>
    </rPh>
    <rPh sb="27" eb="28">
      <t>トウ</t>
    </rPh>
    <rPh sb="30" eb="32">
      <t>ジコウ</t>
    </rPh>
    <rPh sb="33" eb="35">
      <t>キョウイク</t>
    </rPh>
    <rPh sb="35" eb="37">
      <t>リネン</t>
    </rPh>
    <rPh sb="38" eb="40">
      <t>キョウイク</t>
    </rPh>
    <rPh sb="40" eb="42">
      <t>モクテキ</t>
    </rPh>
    <rPh sb="43" eb="45">
      <t>キョウイク</t>
    </rPh>
    <rPh sb="45" eb="47">
      <t>モクヒョウ</t>
    </rPh>
    <rPh sb="48" eb="50">
      <t>ジッシュウ</t>
    </rPh>
    <rPh sb="50" eb="52">
      <t>モクヒョウ</t>
    </rPh>
    <rPh sb="57" eb="58">
      <t>トウ</t>
    </rPh>
    <rPh sb="62" eb="64">
      <t>リカイ</t>
    </rPh>
    <phoneticPr fontId="2"/>
  </si>
  <si>
    <t>臨地実習施設は、受け入れ学生数に応じて臨地実習指導者を適当数、配置している。</t>
    <rPh sb="0" eb="2">
      <t>リンチ</t>
    </rPh>
    <rPh sb="2" eb="4">
      <t>ジッシュウ</t>
    </rPh>
    <rPh sb="4" eb="6">
      <t>シセツ</t>
    </rPh>
    <rPh sb="8" eb="9">
      <t>ウ</t>
    </rPh>
    <rPh sb="10" eb="11">
      <t>イ</t>
    </rPh>
    <rPh sb="12" eb="15">
      <t>ガクセイスウ</t>
    </rPh>
    <rPh sb="16" eb="17">
      <t>オウ</t>
    </rPh>
    <rPh sb="19" eb="21">
      <t>リンチ</t>
    </rPh>
    <rPh sb="21" eb="23">
      <t>ジッシュウ</t>
    </rPh>
    <rPh sb="23" eb="26">
      <t>シドウシャ</t>
    </rPh>
    <rPh sb="27" eb="29">
      <t>テキトウ</t>
    </rPh>
    <rPh sb="29" eb="30">
      <t>スウ</t>
    </rPh>
    <rPh sb="31" eb="33">
      <t>ハイチ</t>
    </rPh>
    <phoneticPr fontId="2"/>
  </si>
  <si>
    <t>臨地実習施設は、学生の看護実践の学習を支援する体制を整えている。</t>
    <rPh sb="0" eb="2">
      <t>リンチ</t>
    </rPh>
    <rPh sb="2" eb="4">
      <t>ジッシュウ</t>
    </rPh>
    <rPh sb="4" eb="6">
      <t>シセツ</t>
    </rPh>
    <rPh sb="8" eb="10">
      <t>ガクセイ</t>
    </rPh>
    <rPh sb="11" eb="13">
      <t>カンゴ</t>
    </rPh>
    <rPh sb="13" eb="15">
      <t>ジッセン</t>
    </rPh>
    <rPh sb="16" eb="18">
      <t>ガクシュウ</t>
    </rPh>
    <rPh sb="19" eb="21">
      <t>シエン</t>
    </rPh>
    <rPh sb="23" eb="25">
      <t>タイセイ</t>
    </rPh>
    <rPh sb="26" eb="27">
      <t>トトノ</t>
    </rPh>
    <phoneticPr fontId="2"/>
  </si>
  <si>
    <t>臨地実習指導における学生の学びを保障するために、教員と臨地実習指導者の役割を明確にしている。</t>
    <rPh sb="0" eb="2">
      <t>リンチ</t>
    </rPh>
    <rPh sb="2" eb="4">
      <t>ジッシュウ</t>
    </rPh>
    <rPh sb="4" eb="6">
      <t>シドウ</t>
    </rPh>
    <rPh sb="10" eb="12">
      <t>ガクセイ</t>
    </rPh>
    <rPh sb="13" eb="14">
      <t>マナ</t>
    </rPh>
    <rPh sb="16" eb="18">
      <t>ホショウ</t>
    </rPh>
    <rPh sb="24" eb="26">
      <t>キョウイン</t>
    </rPh>
    <rPh sb="27" eb="29">
      <t>リンチ</t>
    </rPh>
    <rPh sb="29" eb="31">
      <t>ジッシュウ</t>
    </rPh>
    <rPh sb="31" eb="34">
      <t>シドウシャ</t>
    </rPh>
    <rPh sb="35" eb="37">
      <t>ヤクワリ</t>
    </rPh>
    <rPh sb="38" eb="40">
      <t>メイカク</t>
    </rPh>
    <phoneticPr fontId="2"/>
  </si>
  <si>
    <t>臨地実習指導者と教員の協働体制を整えている。</t>
    <rPh sb="0" eb="2">
      <t>リンチ</t>
    </rPh>
    <rPh sb="2" eb="4">
      <t>ジッシュウ</t>
    </rPh>
    <rPh sb="4" eb="7">
      <t>シドウシャ</t>
    </rPh>
    <rPh sb="8" eb="10">
      <t>キョウイン</t>
    </rPh>
    <rPh sb="11" eb="13">
      <t>キョウドウ</t>
    </rPh>
    <rPh sb="13" eb="15">
      <t>タイセイ</t>
    </rPh>
    <rPh sb="16" eb="17">
      <t>トトノ</t>
    </rPh>
    <phoneticPr fontId="2"/>
  </si>
  <si>
    <t>学生からケアを受ける対象者の権利を尊重するための考え方を明示している。</t>
    <rPh sb="0" eb="2">
      <t>ガクセイ</t>
    </rPh>
    <rPh sb="7" eb="8">
      <t>ウ</t>
    </rPh>
    <rPh sb="10" eb="13">
      <t>タイショウシャ</t>
    </rPh>
    <rPh sb="14" eb="16">
      <t>ケンリ</t>
    </rPh>
    <rPh sb="17" eb="19">
      <t>ソンチョウ</t>
    </rPh>
    <rPh sb="24" eb="25">
      <t>カンガ</t>
    </rPh>
    <rPh sb="26" eb="27">
      <t>カタ</t>
    </rPh>
    <rPh sb="28" eb="30">
      <t>メイジ</t>
    </rPh>
    <phoneticPr fontId="2"/>
  </si>
  <si>
    <t>対象者の権利を尊重する考え方に基づいて、学生への指導体制を整備し計画的に行っている。</t>
    <rPh sb="0" eb="3">
      <t>タイショウシャ</t>
    </rPh>
    <rPh sb="4" eb="6">
      <t>ケンリ</t>
    </rPh>
    <rPh sb="7" eb="9">
      <t>ソンチョウ</t>
    </rPh>
    <rPh sb="11" eb="12">
      <t>カンガ</t>
    </rPh>
    <rPh sb="13" eb="14">
      <t>カタ</t>
    </rPh>
    <rPh sb="15" eb="16">
      <t>モト</t>
    </rPh>
    <rPh sb="20" eb="22">
      <t>ガクセイ</t>
    </rPh>
    <rPh sb="24" eb="26">
      <t>シドウ</t>
    </rPh>
    <rPh sb="26" eb="28">
      <t>タイセイ</t>
    </rPh>
    <rPh sb="29" eb="31">
      <t>セイビ</t>
    </rPh>
    <rPh sb="32" eb="35">
      <t>ケイカクテキ</t>
    </rPh>
    <rPh sb="36" eb="37">
      <t>オコナ</t>
    </rPh>
    <phoneticPr fontId="2"/>
  </si>
  <si>
    <t>学生に対する安全教育、安全対策を計画的に行っている。</t>
    <rPh sb="0" eb="2">
      <t>ガクセイ</t>
    </rPh>
    <rPh sb="3" eb="4">
      <t>タイ</t>
    </rPh>
    <rPh sb="6" eb="8">
      <t>アンゼン</t>
    </rPh>
    <rPh sb="8" eb="10">
      <t>キョウイク</t>
    </rPh>
    <rPh sb="11" eb="13">
      <t>アンゼン</t>
    </rPh>
    <rPh sb="13" eb="15">
      <t>タイサク</t>
    </rPh>
    <rPh sb="16" eb="19">
      <t>ケイカクテキ</t>
    </rPh>
    <rPh sb="20" eb="21">
      <t>オコナ</t>
    </rPh>
    <phoneticPr fontId="2"/>
  </si>
  <si>
    <t>臨地実習において学生が関係する事故を把握、分析し、安全対策を講じている。</t>
    <rPh sb="0" eb="2">
      <t>リンチ</t>
    </rPh>
    <rPh sb="2" eb="4">
      <t>ジッシュウ</t>
    </rPh>
    <rPh sb="8" eb="10">
      <t>ガクセイ</t>
    </rPh>
    <rPh sb="11" eb="13">
      <t>カンケイ</t>
    </rPh>
    <rPh sb="15" eb="17">
      <t>ジコ</t>
    </rPh>
    <rPh sb="18" eb="20">
      <t>ハアク</t>
    </rPh>
    <rPh sb="21" eb="23">
      <t>ブンセキ</t>
    </rPh>
    <rPh sb="25" eb="27">
      <t>アンゼン</t>
    </rPh>
    <rPh sb="27" eb="29">
      <t>タイサク</t>
    </rPh>
    <rPh sb="30" eb="31">
      <t>コウ</t>
    </rPh>
    <phoneticPr fontId="2"/>
  </si>
  <si>
    <t>事故発生時は適切に対処し、再発防止に取り組んでいる。</t>
    <rPh sb="0" eb="2">
      <t>ジコ</t>
    </rPh>
    <rPh sb="2" eb="4">
      <t>ハッセイ</t>
    </rPh>
    <rPh sb="4" eb="5">
      <t>ジ</t>
    </rPh>
    <rPh sb="6" eb="8">
      <t>テキセツ</t>
    </rPh>
    <rPh sb="9" eb="11">
      <t>タイショ</t>
    </rPh>
    <rPh sb="13" eb="15">
      <t>サイハツ</t>
    </rPh>
    <rPh sb="15" eb="17">
      <t>ボウシ</t>
    </rPh>
    <rPh sb="18" eb="19">
      <t>ト</t>
    </rPh>
    <rPh sb="20" eb="21">
      <t>ク</t>
    </rPh>
    <phoneticPr fontId="2"/>
  </si>
  <si>
    <t>成績評価の基準について、学則等に規定するなど明確にし、かつ、学生等に明示している。</t>
    <rPh sb="0" eb="2">
      <t>セイセキ</t>
    </rPh>
    <rPh sb="2" eb="4">
      <t>ヒョウカ</t>
    </rPh>
    <rPh sb="5" eb="7">
      <t>キジュン</t>
    </rPh>
    <rPh sb="12" eb="14">
      <t>ガクソク</t>
    </rPh>
    <rPh sb="14" eb="15">
      <t>トウ</t>
    </rPh>
    <rPh sb="16" eb="18">
      <t>キテイ</t>
    </rPh>
    <rPh sb="22" eb="24">
      <t>メイカク</t>
    </rPh>
    <rPh sb="30" eb="32">
      <t>ガクセイ</t>
    </rPh>
    <rPh sb="32" eb="33">
      <t>トウ</t>
    </rPh>
    <rPh sb="34" eb="36">
      <t>メイジ</t>
    </rPh>
    <phoneticPr fontId="2"/>
  </si>
  <si>
    <t>成績評価の基準を適切に運用するため、会議等を開くなど客観性・統一性の確保に取り組んでいる。</t>
    <rPh sb="0" eb="2">
      <t>セイセキ</t>
    </rPh>
    <rPh sb="2" eb="4">
      <t>ヒョウカ</t>
    </rPh>
    <rPh sb="5" eb="7">
      <t>キジュン</t>
    </rPh>
    <rPh sb="8" eb="10">
      <t>テキセツ</t>
    </rPh>
    <rPh sb="11" eb="13">
      <t>ウンヨウ</t>
    </rPh>
    <rPh sb="18" eb="20">
      <t>カイギ</t>
    </rPh>
    <rPh sb="20" eb="21">
      <t>トウ</t>
    </rPh>
    <rPh sb="22" eb="23">
      <t>ヒラ</t>
    </rPh>
    <rPh sb="26" eb="29">
      <t>キャッカンセイ</t>
    </rPh>
    <rPh sb="30" eb="33">
      <t>トウイツセイ</t>
    </rPh>
    <rPh sb="34" eb="36">
      <t>カクホ</t>
    </rPh>
    <rPh sb="37" eb="38">
      <t>ト</t>
    </rPh>
    <rPh sb="39" eb="40">
      <t>ク</t>
    </rPh>
    <phoneticPr fontId="2"/>
  </si>
  <si>
    <t>入学前の既習、他の教育機関の既習の認定について、学則などに規定し、適切に運用している。</t>
    <rPh sb="0" eb="3">
      <t>ニュウガクマエ</t>
    </rPh>
    <rPh sb="4" eb="6">
      <t>キシュウ</t>
    </rPh>
    <rPh sb="7" eb="8">
      <t>ホカ</t>
    </rPh>
    <rPh sb="9" eb="11">
      <t>キョウイク</t>
    </rPh>
    <rPh sb="11" eb="13">
      <t>キカン</t>
    </rPh>
    <rPh sb="14" eb="16">
      <t>キシュウ</t>
    </rPh>
    <rPh sb="17" eb="19">
      <t>ニンテイ</t>
    </rPh>
    <rPh sb="24" eb="26">
      <t>ガクソク</t>
    </rPh>
    <rPh sb="29" eb="31">
      <t>キテイ</t>
    </rPh>
    <rPh sb="33" eb="35">
      <t>テキセツ</t>
    </rPh>
    <rPh sb="36" eb="38">
      <t>ウンヨウ</t>
    </rPh>
    <phoneticPr fontId="2"/>
  </si>
  <si>
    <t>在校生はケーススタディや学習成果等を発表する機会がある。</t>
    <rPh sb="0" eb="3">
      <t>ザイコウセイ</t>
    </rPh>
    <rPh sb="12" eb="14">
      <t>ガクシュウ</t>
    </rPh>
    <rPh sb="14" eb="16">
      <t>セイカ</t>
    </rPh>
    <rPh sb="16" eb="17">
      <t>トウ</t>
    </rPh>
    <rPh sb="18" eb="20">
      <t>ハッピョウ</t>
    </rPh>
    <rPh sb="22" eb="24">
      <t>キカイ</t>
    </rPh>
    <phoneticPr fontId="2"/>
  </si>
  <si>
    <t>看護師の資格・免許の取得をめざし、看護師国家試験合格に向けて、指導体制を整備している。</t>
    <rPh sb="0" eb="3">
      <t>カンゴシ</t>
    </rPh>
    <rPh sb="4" eb="6">
      <t>シカク</t>
    </rPh>
    <rPh sb="7" eb="9">
      <t>メンキョ</t>
    </rPh>
    <rPh sb="10" eb="12">
      <t>シュトク</t>
    </rPh>
    <rPh sb="17" eb="20">
      <t>カンゴシ</t>
    </rPh>
    <rPh sb="20" eb="22">
      <t>コッカ</t>
    </rPh>
    <rPh sb="22" eb="24">
      <t>シケン</t>
    </rPh>
    <rPh sb="24" eb="26">
      <t>ゴウカク</t>
    </rPh>
    <rPh sb="27" eb="28">
      <t>ム</t>
    </rPh>
    <rPh sb="31" eb="33">
      <t>シドウ</t>
    </rPh>
    <rPh sb="33" eb="35">
      <t>タイセイ</t>
    </rPh>
    <rPh sb="36" eb="38">
      <t>セイビ</t>
    </rPh>
    <phoneticPr fontId="2"/>
  </si>
  <si>
    <t>不合格者への卒後の指導体制を整備している。</t>
    <rPh sb="0" eb="3">
      <t>フゴウカク</t>
    </rPh>
    <rPh sb="3" eb="4">
      <t>シャ</t>
    </rPh>
    <rPh sb="6" eb="8">
      <t>ソツゴ</t>
    </rPh>
    <rPh sb="9" eb="11">
      <t>シドウ</t>
    </rPh>
    <rPh sb="11" eb="13">
      <t>タイセイ</t>
    </rPh>
    <rPh sb="14" eb="16">
      <t>セイビ</t>
    </rPh>
    <phoneticPr fontId="2"/>
  </si>
  <si>
    <t>日本赤十字社看護専門学校規定に基づき、教員数の確保及び配置をしている。</t>
    <rPh sb="0" eb="2">
      <t>ニホン</t>
    </rPh>
    <rPh sb="2" eb="5">
      <t>セキジュウジ</t>
    </rPh>
    <rPh sb="5" eb="6">
      <t>シャ</t>
    </rPh>
    <rPh sb="6" eb="8">
      <t>カンゴ</t>
    </rPh>
    <rPh sb="8" eb="10">
      <t>センモン</t>
    </rPh>
    <rPh sb="10" eb="12">
      <t>ガッコウ</t>
    </rPh>
    <rPh sb="12" eb="14">
      <t>キテイ</t>
    </rPh>
    <rPh sb="15" eb="16">
      <t>モト</t>
    </rPh>
    <rPh sb="19" eb="21">
      <t>キョウイン</t>
    </rPh>
    <rPh sb="21" eb="22">
      <t>スウ</t>
    </rPh>
    <rPh sb="23" eb="25">
      <t>カクホ</t>
    </rPh>
    <rPh sb="25" eb="26">
      <t>オヨ</t>
    </rPh>
    <rPh sb="27" eb="29">
      <t>ハイチ</t>
    </rPh>
    <phoneticPr fontId="2"/>
  </si>
  <si>
    <t>教員一人当たりの授業時数、学生数等を考慮し、配置している。</t>
    <rPh sb="0" eb="2">
      <t>キョウイン</t>
    </rPh>
    <rPh sb="2" eb="4">
      <t>ヒトリ</t>
    </rPh>
    <rPh sb="4" eb="5">
      <t>ア</t>
    </rPh>
    <rPh sb="8" eb="10">
      <t>ジュギョウ</t>
    </rPh>
    <rPh sb="10" eb="12">
      <t>ジスウ</t>
    </rPh>
    <rPh sb="13" eb="15">
      <t>ガクセイ</t>
    </rPh>
    <rPh sb="15" eb="16">
      <t>スウ</t>
    </rPh>
    <rPh sb="16" eb="17">
      <t>トウ</t>
    </rPh>
    <rPh sb="18" eb="20">
      <t>コウリョ</t>
    </rPh>
    <rPh sb="22" eb="24">
      <t>ハイチ</t>
    </rPh>
    <phoneticPr fontId="2"/>
  </si>
  <si>
    <t>教員の養成計画・配置計画を定めている。</t>
    <rPh sb="0" eb="2">
      <t>キョウイン</t>
    </rPh>
    <rPh sb="3" eb="5">
      <t>ヨウセイ</t>
    </rPh>
    <rPh sb="5" eb="7">
      <t>ケイカク</t>
    </rPh>
    <rPh sb="8" eb="10">
      <t>ハイチ</t>
    </rPh>
    <rPh sb="10" eb="12">
      <t>ケイカク</t>
    </rPh>
    <rPh sb="13" eb="14">
      <t>サダ</t>
    </rPh>
    <phoneticPr fontId="2"/>
  </si>
  <si>
    <t>教員組織における業務分担・責任体制は、規定等で明確に定めている。</t>
    <rPh sb="0" eb="2">
      <t>キョウイン</t>
    </rPh>
    <rPh sb="2" eb="4">
      <t>ソシキ</t>
    </rPh>
    <rPh sb="8" eb="10">
      <t>ギョウム</t>
    </rPh>
    <rPh sb="10" eb="12">
      <t>ブンタン</t>
    </rPh>
    <rPh sb="13" eb="15">
      <t>セキニン</t>
    </rPh>
    <rPh sb="15" eb="17">
      <t>タイセイ</t>
    </rPh>
    <rPh sb="19" eb="21">
      <t>キテイ</t>
    </rPh>
    <rPh sb="21" eb="22">
      <t>トウ</t>
    </rPh>
    <rPh sb="23" eb="25">
      <t>メイカク</t>
    </rPh>
    <rPh sb="26" eb="27">
      <t>サダ</t>
    </rPh>
    <phoneticPr fontId="2"/>
  </si>
  <si>
    <t>教員間の連携・協力体制を構築している。</t>
    <rPh sb="0" eb="2">
      <t>キョウイン</t>
    </rPh>
    <rPh sb="2" eb="3">
      <t>カン</t>
    </rPh>
    <rPh sb="4" eb="6">
      <t>レンケイ</t>
    </rPh>
    <rPh sb="7" eb="9">
      <t>キョウリョク</t>
    </rPh>
    <rPh sb="9" eb="11">
      <t>タイセイ</t>
    </rPh>
    <rPh sb="12" eb="14">
      <t>コウチク</t>
    </rPh>
    <phoneticPr fontId="2"/>
  </si>
  <si>
    <t>授業内容・教育方法の改善に関する組織的な取り組みがある。</t>
    <rPh sb="0" eb="2">
      <t>ジュギョウ</t>
    </rPh>
    <rPh sb="2" eb="4">
      <t>ナイヨウ</t>
    </rPh>
    <rPh sb="5" eb="7">
      <t>キョウイク</t>
    </rPh>
    <rPh sb="7" eb="9">
      <t>ホウホウ</t>
    </rPh>
    <rPh sb="10" eb="12">
      <t>カイゼン</t>
    </rPh>
    <rPh sb="13" eb="14">
      <t>カン</t>
    </rPh>
    <rPh sb="16" eb="19">
      <t>ソシキテキ</t>
    </rPh>
    <rPh sb="20" eb="21">
      <t>ト</t>
    </rPh>
    <rPh sb="22" eb="23">
      <t>ク</t>
    </rPh>
    <phoneticPr fontId="2"/>
  </si>
  <si>
    <t>教員の専門性、教授力を把握・評価している。</t>
    <rPh sb="0" eb="2">
      <t>キョウイン</t>
    </rPh>
    <rPh sb="3" eb="6">
      <t>センモンセイ</t>
    </rPh>
    <rPh sb="7" eb="9">
      <t>キョウジュ</t>
    </rPh>
    <rPh sb="9" eb="10">
      <t>リョク</t>
    </rPh>
    <rPh sb="11" eb="13">
      <t>ハアク</t>
    </rPh>
    <rPh sb="14" eb="16">
      <t>ヒョウカ</t>
    </rPh>
    <phoneticPr fontId="2"/>
  </si>
  <si>
    <t>教員の資質向上のための研修計画を定め、適切に運用している。</t>
    <rPh sb="0" eb="2">
      <t>キョウイン</t>
    </rPh>
    <rPh sb="3" eb="5">
      <t>シシツ</t>
    </rPh>
    <rPh sb="5" eb="7">
      <t>コウジョウ</t>
    </rPh>
    <rPh sb="11" eb="13">
      <t>ケンシュウ</t>
    </rPh>
    <rPh sb="13" eb="15">
      <t>ケイカク</t>
    </rPh>
    <rPh sb="16" eb="17">
      <t>サダ</t>
    </rPh>
    <rPh sb="19" eb="21">
      <t>テキセツ</t>
    </rPh>
    <rPh sb="22" eb="24">
      <t>ウンヨウ</t>
    </rPh>
    <phoneticPr fontId="2"/>
  </si>
  <si>
    <t>設置医療施設・関連業界等との連携による教員の研修に取り組んでいる。</t>
    <rPh sb="0" eb="2">
      <t>セッチ</t>
    </rPh>
    <rPh sb="2" eb="4">
      <t>イリョウ</t>
    </rPh>
    <rPh sb="4" eb="6">
      <t>シセツ</t>
    </rPh>
    <rPh sb="7" eb="9">
      <t>カンレン</t>
    </rPh>
    <rPh sb="9" eb="11">
      <t>ギョウカイ</t>
    </rPh>
    <rPh sb="11" eb="12">
      <t>トウ</t>
    </rPh>
    <rPh sb="14" eb="16">
      <t>レンケイ</t>
    </rPh>
    <rPh sb="19" eb="21">
      <t>キョウイン</t>
    </rPh>
    <rPh sb="22" eb="24">
      <t>ケンシュウ</t>
    </rPh>
    <rPh sb="25" eb="26">
      <t>ト</t>
    </rPh>
    <rPh sb="27" eb="28">
      <t>ク</t>
    </rPh>
    <phoneticPr fontId="2"/>
  </si>
  <si>
    <t>教員の研究活動・自己啓発への支援など教員のキャリア開発を支援している。</t>
    <rPh sb="0" eb="2">
      <t>キョウイン</t>
    </rPh>
    <rPh sb="3" eb="5">
      <t>ケンキュウ</t>
    </rPh>
    <rPh sb="5" eb="7">
      <t>カツドウ</t>
    </rPh>
    <rPh sb="8" eb="10">
      <t>ジコ</t>
    </rPh>
    <rPh sb="10" eb="12">
      <t>ケイハツ</t>
    </rPh>
    <rPh sb="14" eb="16">
      <t>シエン</t>
    </rPh>
    <rPh sb="18" eb="20">
      <t>キョウイン</t>
    </rPh>
    <rPh sb="25" eb="27">
      <t>カイハツ</t>
    </rPh>
    <rPh sb="28" eb="30">
      <t>シエン</t>
    </rPh>
    <phoneticPr fontId="2"/>
  </si>
  <si>
    <t>設置医療施設への就職率に関する目標を設定している。</t>
    <rPh sb="0" eb="2">
      <t>セッチ</t>
    </rPh>
    <rPh sb="2" eb="4">
      <t>イリョウ</t>
    </rPh>
    <rPh sb="4" eb="6">
      <t>シセツ</t>
    </rPh>
    <rPh sb="8" eb="10">
      <t>シュウショク</t>
    </rPh>
    <rPh sb="10" eb="11">
      <t>リツ</t>
    </rPh>
    <rPh sb="12" eb="13">
      <t>カン</t>
    </rPh>
    <rPh sb="15" eb="17">
      <t>モクヒョウ</t>
    </rPh>
    <rPh sb="18" eb="20">
      <t>セッテイ</t>
    </rPh>
    <phoneticPr fontId="2"/>
  </si>
  <si>
    <t>設置医療施設や、関連する企業等と共催で「就職セミナー」を行う等、就職に関し連携している。</t>
    <rPh sb="0" eb="2">
      <t>セッチ</t>
    </rPh>
    <rPh sb="2" eb="4">
      <t>イリョウ</t>
    </rPh>
    <rPh sb="4" eb="6">
      <t>シセツ</t>
    </rPh>
    <rPh sb="8" eb="10">
      <t>カンレン</t>
    </rPh>
    <rPh sb="12" eb="14">
      <t>キギョウ</t>
    </rPh>
    <rPh sb="14" eb="15">
      <t>トウ</t>
    </rPh>
    <rPh sb="16" eb="18">
      <t>キョウサイ</t>
    </rPh>
    <rPh sb="20" eb="22">
      <t>シュウショク</t>
    </rPh>
    <rPh sb="28" eb="29">
      <t>オコナ</t>
    </rPh>
    <rPh sb="30" eb="31">
      <t>トウ</t>
    </rPh>
    <rPh sb="32" eb="34">
      <t>シュウショク</t>
    </rPh>
    <rPh sb="35" eb="36">
      <t>カン</t>
    </rPh>
    <rPh sb="37" eb="39">
      <t>レンケイ</t>
    </rPh>
    <phoneticPr fontId="2"/>
  </si>
  <si>
    <t>就職率等のデータについて適切に管理し、取り組みを評価している。</t>
    <rPh sb="0" eb="2">
      <t>シュウショク</t>
    </rPh>
    <rPh sb="2" eb="3">
      <t>リツ</t>
    </rPh>
    <rPh sb="3" eb="4">
      <t>トウ</t>
    </rPh>
    <rPh sb="12" eb="14">
      <t>テキセツ</t>
    </rPh>
    <rPh sb="15" eb="17">
      <t>カンリ</t>
    </rPh>
    <rPh sb="19" eb="20">
      <t>ト</t>
    </rPh>
    <rPh sb="21" eb="22">
      <t>ク</t>
    </rPh>
    <rPh sb="24" eb="26">
      <t>ヒョウカ</t>
    </rPh>
    <phoneticPr fontId="2"/>
  </si>
  <si>
    <t>資格・免許取得率に関する目標設定を行っている。</t>
    <rPh sb="0" eb="2">
      <t>シカク</t>
    </rPh>
    <rPh sb="3" eb="5">
      <t>メンキョ</t>
    </rPh>
    <rPh sb="5" eb="7">
      <t>シュトク</t>
    </rPh>
    <rPh sb="7" eb="8">
      <t>リツ</t>
    </rPh>
    <rPh sb="9" eb="10">
      <t>カン</t>
    </rPh>
    <rPh sb="12" eb="14">
      <t>モクヒョウ</t>
    </rPh>
    <rPh sb="14" eb="16">
      <t>セッテイ</t>
    </rPh>
    <rPh sb="17" eb="18">
      <t>オコナ</t>
    </rPh>
    <phoneticPr fontId="2"/>
  </si>
  <si>
    <t>特別講座、セミナーの開講等授業を補完する学習支援に取り組んでいる。</t>
    <rPh sb="0" eb="2">
      <t>トクベツ</t>
    </rPh>
    <rPh sb="2" eb="4">
      <t>コウザ</t>
    </rPh>
    <rPh sb="10" eb="12">
      <t>カイコウ</t>
    </rPh>
    <rPh sb="12" eb="13">
      <t>トウ</t>
    </rPh>
    <rPh sb="13" eb="15">
      <t>ジュギョウ</t>
    </rPh>
    <rPh sb="16" eb="18">
      <t>ホカン</t>
    </rPh>
    <rPh sb="20" eb="22">
      <t>ガクシュウ</t>
    </rPh>
    <rPh sb="22" eb="24">
      <t>シエン</t>
    </rPh>
    <rPh sb="25" eb="26">
      <t>ト</t>
    </rPh>
    <rPh sb="27" eb="28">
      <t>ク</t>
    </rPh>
    <phoneticPr fontId="2"/>
  </si>
  <si>
    <t>合格実績、合格率、全国水準との比較を行っている。</t>
    <rPh sb="0" eb="2">
      <t>ゴウカク</t>
    </rPh>
    <rPh sb="2" eb="4">
      <t>ジッセキ</t>
    </rPh>
    <rPh sb="5" eb="8">
      <t>ゴウカクリツ</t>
    </rPh>
    <rPh sb="9" eb="11">
      <t>ゼンコク</t>
    </rPh>
    <rPh sb="11" eb="13">
      <t>スイジュン</t>
    </rPh>
    <rPh sb="15" eb="17">
      <t>ヒカク</t>
    </rPh>
    <rPh sb="18" eb="19">
      <t>オコナ</t>
    </rPh>
    <phoneticPr fontId="2"/>
  </si>
  <si>
    <t>指導方法と合格実績との関連性を確認し、指導方法の改善を行っている。</t>
    <rPh sb="0" eb="2">
      <t>シドウ</t>
    </rPh>
    <rPh sb="2" eb="4">
      <t>ホウホウ</t>
    </rPh>
    <rPh sb="5" eb="7">
      <t>ゴウカク</t>
    </rPh>
    <rPh sb="7" eb="9">
      <t>ジッセキ</t>
    </rPh>
    <rPh sb="11" eb="14">
      <t>カンレンセイ</t>
    </rPh>
    <rPh sb="15" eb="17">
      <t>カクニン</t>
    </rPh>
    <rPh sb="19" eb="21">
      <t>シドウ</t>
    </rPh>
    <rPh sb="21" eb="23">
      <t>ホウホウ</t>
    </rPh>
    <rPh sb="24" eb="26">
      <t>カイゼン</t>
    </rPh>
    <rPh sb="27" eb="28">
      <t>オコナ</t>
    </rPh>
    <phoneticPr fontId="2"/>
  </si>
  <si>
    <t>卒業生の就職先から情報収集する等、卒後の活動状況等を把握している。</t>
    <rPh sb="0" eb="3">
      <t>ソツギョウセイ</t>
    </rPh>
    <rPh sb="4" eb="6">
      <t>シュウショク</t>
    </rPh>
    <rPh sb="6" eb="7">
      <t>サキ</t>
    </rPh>
    <rPh sb="9" eb="11">
      <t>ジョウホウ</t>
    </rPh>
    <rPh sb="11" eb="13">
      <t>シュウシュウ</t>
    </rPh>
    <rPh sb="15" eb="16">
      <t>トウ</t>
    </rPh>
    <rPh sb="17" eb="19">
      <t>ソツゴ</t>
    </rPh>
    <rPh sb="20" eb="22">
      <t>カツドウ</t>
    </rPh>
    <rPh sb="22" eb="24">
      <t>ジョウキョウ</t>
    </rPh>
    <rPh sb="24" eb="25">
      <t>トウ</t>
    </rPh>
    <rPh sb="26" eb="28">
      <t>ハアク</t>
    </rPh>
    <phoneticPr fontId="2"/>
  </si>
  <si>
    <t>卒業生の動向等を把握している。</t>
    <rPh sb="0" eb="3">
      <t>ソツギョウセイ</t>
    </rPh>
    <rPh sb="4" eb="6">
      <t>ドウコウ</t>
    </rPh>
    <rPh sb="6" eb="7">
      <t>トウ</t>
    </rPh>
    <rPh sb="8" eb="10">
      <t>ハアク</t>
    </rPh>
    <phoneticPr fontId="2"/>
  </si>
  <si>
    <t>就職など進路支援のための組織体制を整備している。</t>
    <rPh sb="0" eb="2">
      <t>シュウショク</t>
    </rPh>
    <rPh sb="4" eb="6">
      <t>シンロ</t>
    </rPh>
    <rPh sb="6" eb="8">
      <t>シエン</t>
    </rPh>
    <rPh sb="12" eb="14">
      <t>ソシキ</t>
    </rPh>
    <rPh sb="14" eb="16">
      <t>タイセイ</t>
    </rPh>
    <rPh sb="17" eb="19">
      <t>セイビ</t>
    </rPh>
    <phoneticPr fontId="2"/>
  </si>
  <si>
    <t>担任教員と就職進路相談の担当者と連携し、支援している。</t>
    <rPh sb="0" eb="2">
      <t>タンニン</t>
    </rPh>
    <rPh sb="2" eb="4">
      <t>キョウイン</t>
    </rPh>
    <rPh sb="5" eb="7">
      <t>シュウショク</t>
    </rPh>
    <rPh sb="7" eb="9">
      <t>シンロ</t>
    </rPh>
    <rPh sb="9" eb="11">
      <t>ソウダン</t>
    </rPh>
    <rPh sb="12" eb="15">
      <t>タントウシャ</t>
    </rPh>
    <rPh sb="16" eb="18">
      <t>レンケイ</t>
    </rPh>
    <rPh sb="20" eb="22">
      <t>シエン</t>
    </rPh>
    <phoneticPr fontId="2"/>
  </si>
  <si>
    <t>学生の就職活動の状況を学内で共有している。</t>
    <rPh sb="0" eb="2">
      <t>ガクセイ</t>
    </rPh>
    <rPh sb="3" eb="5">
      <t>シュウショク</t>
    </rPh>
    <rPh sb="5" eb="7">
      <t>カツドウ</t>
    </rPh>
    <rPh sb="8" eb="10">
      <t>ジョウキョウ</t>
    </rPh>
    <rPh sb="11" eb="13">
      <t>ガクナイ</t>
    </rPh>
    <rPh sb="14" eb="16">
      <t>キョウユウ</t>
    </rPh>
    <phoneticPr fontId="2"/>
  </si>
  <si>
    <t>設置医療施設と連携し、就職説明会等を開催している。</t>
    <rPh sb="0" eb="2">
      <t>セッチ</t>
    </rPh>
    <rPh sb="2" eb="4">
      <t>イリョウ</t>
    </rPh>
    <rPh sb="4" eb="6">
      <t>シセツ</t>
    </rPh>
    <rPh sb="7" eb="9">
      <t>レンケイ</t>
    </rPh>
    <rPh sb="11" eb="13">
      <t>シュウショク</t>
    </rPh>
    <rPh sb="13" eb="16">
      <t>セツメイカイ</t>
    </rPh>
    <rPh sb="16" eb="17">
      <t>トウ</t>
    </rPh>
    <rPh sb="18" eb="20">
      <t>カイサイ</t>
    </rPh>
    <phoneticPr fontId="2"/>
  </si>
  <si>
    <t>関連業界等と就職に関する連携体制を構築している。</t>
    <rPh sb="0" eb="2">
      <t>カンレン</t>
    </rPh>
    <rPh sb="2" eb="4">
      <t>ギョウカイ</t>
    </rPh>
    <rPh sb="4" eb="5">
      <t>トウ</t>
    </rPh>
    <rPh sb="6" eb="8">
      <t>シュウショク</t>
    </rPh>
    <rPh sb="9" eb="10">
      <t>カン</t>
    </rPh>
    <rPh sb="12" eb="14">
      <t>レンケイ</t>
    </rPh>
    <rPh sb="14" eb="16">
      <t>タイセイ</t>
    </rPh>
    <rPh sb="17" eb="19">
      <t>コウチク</t>
    </rPh>
    <phoneticPr fontId="2"/>
  </si>
  <si>
    <t>履歴書の書き方、面接の受け方など具体的な就職指導に関するセミナー・講座を開講している。</t>
    <rPh sb="0" eb="3">
      <t>リレキショ</t>
    </rPh>
    <rPh sb="4" eb="5">
      <t>カ</t>
    </rPh>
    <rPh sb="6" eb="7">
      <t>カタ</t>
    </rPh>
    <rPh sb="8" eb="10">
      <t>メンセツ</t>
    </rPh>
    <rPh sb="11" eb="12">
      <t>ウ</t>
    </rPh>
    <rPh sb="13" eb="14">
      <t>カタ</t>
    </rPh>
    <rPh sb="16" eb="19">
      <t>グタイテキ</t>
    </rPh>
    <rPh sb="20" eb="22">
      <t>シュウショク</t>
    </rPh>
    <rPh sb="22" eb="24">
      <t>シドウ</t>
    </rPh>
    <rPh sb="25" eb="26">
      <t>カン</t>
    </rPh>
    <rPh sb="33" eb="35">
      <t>コウザ</t>
    </rPh>
    <rPh sb="36" eb="38">
      <t>カイコウ</t>
    </rPh>
    <phoneticPr fontId="2"/>
  </si>
  <si>
    <t>就職に関する個別の相談に適切に応じている。</t>
    <rPh sb="0" eb="2">
      <t>シュウショク</t>
    </rPh>
    <rPh sb="3" eb="4">
      <t>カン</t>
    </rPh>
    <rPh sb="6" eb="8">
      <t>コベツ</t>
    </rPh>
    <rPh sb="9" eb="11">
      <t>ソウダン</t>
    </rPh>
    <rPh sb="12" eb="14">
      <t>テキセツ</t>
    </rPh>
    <rPh sb="15" eb="16">
      <t>オウ</t>
    </rPh>
    <phoneticPr fontId="2"/>
  </si>
  <si>
    <t>インターンシップ等について、意義や教育課程上の位置づけを明確にしている。</t>
    <rPh sb="8" eb="9">
      <t>トウ</t>
    </rPh>
    <rPh sb="14" eb="16">
      <t>イギ</t>
    </rPh>
    <rPh sb="17" eb="19">
      <t>キョウイク</t>
    </rPh>
    <rPh sb="19" eb="21">
      <t>カテイ</t>
    </rPh>
    <rPh sb="21" eb="22">
      <t>ジョウ</t>
    </rPh>
    <rPh sb="23" eb="25">
      <t>イチ</t>
    </rPh>
    <rPh sb="28" eb="30">
      <t>メイカク</t>
    </rPh>
    <phoneticPr fontId="2"/>
  </si>
  <si>
    <t>インターンシップについて、医療施設の指導者との連携・協議の機会を確保している。</t>
    <rPh sb="13" eb="15">
      <t>イリョウ</t>
    </rPh>
    <rPh sb="15" eb="17">
      <t>シセツ</t>
    </rPh>
    <rPh sb="18" eb="21">
      <t>シドウシャ</t>
    </rPh>
    <rPh sb="23" eb="25">
      <t>レンケイ</t>
    </rPh>
    <rPh sb="26" eb="28">
      <t>キョウギ</t>
    </rPh>
    <rPh sb="29" eb="31">
      <t>キカイ</t>
    </rPh>
    <rPh sb="32" eb="34">
      <t>カクホ</t>
    </rPh>
    <phoneticPr fontId="2"/>
  </si>
  <si>
    <t>インターンシップ等の教育効果について確認している。</t>
    <rPh sb="8" eb="9">
      <t>トウ</t>
    </rPh>
    <rPh sb="10" eb="12">
      <t>キョウイク</t>
    </rPh>
    <rPh sb="12" eb="14">
      <t>コウカ</t>
    </rPh>
    <rPh sb="18" eb="20">
      <t>カクニン</t>
    </rPh>
    <phoneticPr fontId="2"/>
  </si>
  <si>
    <t>各学年における休学・退学の要因、傾向、人数を把握している。</t>
    <rPh sb="0" eb="3">
      <t>カクガクネン</t>
    </rPh>
    <rPh sb="7" eb="9">
      <t>キュウガク</t>
    </rPh>
    <rPh sb="10" eb="12">
      <t>タイガク</t>
    </rPh>
    <rPh sb="13" eb="15">
      <t>ヨウイン</t>
    </rPh>
    <rPh sb="16" eb="18">
      <t>ケイコウ</t>
    </rPh>
    <rPh sb="19" eb="21">
      <t>ニンズウ</t>
    </rPh>
    <rPh sb="22" eb="24">
      <t>ハアク</t>
    </rPh>
    <phoneticPr fontId="2"/>
  </si>
  <si>
    <t>指導経過記録を適切に保存している。</t>
    <rPh sb="0" eb="2">
      <t>シドウ</t>
    </rPh>
    <rPh sb="2" eb="4">
      <t>ケイカ</t>
    </rPh>
    <rPh sb="4" eb="6">
      <t>キロク</t>
    </rPh>
    <rPh sb="7" eb="9">
      <t>テキセツ</t>
    </rPh>
    <rPh sb="10" eb="12">
      <t>ホゾン</t>
    </rPh>
    <phoneticPr fontId="2"/>
  </si>
  <si>
    <t>休学・退学の低減に向けた学内における相談体制がある。</t>
    <rPh sb="0" eb="2">
      <t>キュウガク</t>
    </rPh>
    <rPh sb="3" eb="5">
      <t>タイガク</t>
    </rPh>
    <rPh sb="6" eb="8">
      <t>テイゲン</t>
    </rPh>
    <rPh sb="9" eb="10">
      <t>ム</t>
    </rPh>
    <rPh sb="12" eb="14">
      <t>ガクナイ</t>
    </rPh>
    <rPh sb="18" eb="20">
      <t>ソウダン</t>
    </rPh>
    <rPh sb="20" eb="22">
      <t>タイセイ</t>
    </rPh>
    <phoneticPr fontId="2"/>
  </si>
  <si>
    <t>休学・退学に結びつきやすい、学生の心理面、学習面での特別指導体制がある。</t>
    <rPh sb="0" eb="2">
      <t>キュウガク</t>
    </rPh>
    <rPh sb="3" eb="5">
      <t>タイガク</t>
    </rPh>
    <rPh sb="6" eb="7">
      <t>ムス</t>
    </rPh>
    <rPh sb="14" eb="16">
      <t>ガクセイ</t>
    </rPh>
    <rPh sb="17" eb="20">
      <t>シンリメン</t>
    </rPh>
    <rPh sb="21" eb="23">
      <t>ガクシュウ</t>
    </rPh>
    <rPh sb="23" eb="24">
      <t>メン</t>
    </rPh>
    <rPh sb="26" eb="28">
      <t>トクベツ</t>
    </rPh>
    <rPh sb="28" eb="30">
      <t>シドウ</t>
    </rPh>
    <rPh sb="30" eb="32">
      <t>タイセイ</t>
    </rPh>
    <phoneticPr fontId="2"/>
  </si>
  <si>
    <t>専任カウンセラーの配置等相談に関する組織体制を整備している。</t>
    <rPh sb="0" eb="2">
      <t>センニン</t>
    </rPh>
    <rPh sb="9" eb="11">
      <t>ハイチ</t>
    </rPh>
    <rPh sb="11" eb="12">
      <t>トウ</t>
    </rPh>
    <rPh sb="12" eb="14">
      <t>ソウダン</t>
    </rPh>
    <rPh sb="15" eb="16">
      <t>カン</t>
    </rPh>
    <rPh sb="18" eb="20">
      <t>ソシキ</t>
    </rPh>
    <rPh sb="20" eb="22">
      <t>タイセイ</t>
    </rPh>
    <rPh sb="23" eb="25">
      <t>セイビ</t>
    </rPh>
    <phoneticPr fontId="2"/>
  </si>
  <si>
    <t>相談室の設置など相談に関する環境整備を行っている。</t>
    <rPh sb="0" eb="3">
      <t>ソウダンシツ</t>
    </rPh>
    <rPh sb="4" eb="6">
      <t>セッチ</t>
    </rPh>
    <rPh sb="8" eb="10">
      <t>ソウダン</t>
    </rPh>
    <rPh sb="11" eb="12">
      <t>カン</t>
    </rPh>
    <rPh sb="14" eb="16">
      <t>カンキョウ</t>
    </rPh>
    <rPh sb="16" eb="18">
      <t>セイビ</t>
    </rPh>
    <rPh sb="19" eb="20">
      <t>オコナ</t>
    </rPh>
    <phoneticPr fontId="2"/>
  </si>
  <si>
    <t>学生に対して、相談室の利用に関する案内を行っている。</t>
    <rPh sb="0" eb="2">
      <t>ガクセイ</t>
    </rPh>
    <rPh sb="3" eb="4">
      <t>タイ</t>
    </rPh>
    <rPh sb="7" eb="10">
      <t>ソウダンシツ</t>
    </rPh>
    <rPh sb="11" eb="13">
      <t>リヨウ</t>
    </rPh>
    <rPh sb="14" eb="15">
      <t>カン</t>
    </rPh>
    <rPh sb="17" eb="19">
      <t>アンナイ</t>
    </rPh>
    <rPh sb="20" eb="21">
      <t>オコナ</t>
    </rPh>
    <phoneticPr fontId="2"/>
  </si>
  <si>
    <t>相談記録を適切に保管している。</t>
    <rPh sb="0" eb="2">
      <t>ソウダン</t>
    </rPh>
    <rPh sb="2" eb="4">
      <t>キロク</t>
    </rPh>
    <rPh sb="5" eb="7">
      <t>テキセツ</t>
    </rPh>
    <rPh sb="8" eb="10">
      <t>ホカン</t>
    </rPh>
    <phoneticPr fontId="2"/>
  </si>
  <si>
    <t>設置医療施設等と連携している。</t>
    <rPh sb="0" eb="2">
      <t>セッチ</t>
    </rPh>
    <rPh sb="2" eb="4">
      <t>イリョウ</t>
    </rPh>
    <rPh sb="4" eb="6">
      <t>シセツ</t>
    </rPh>
    <rPh sb="6" eb="7">
      <t>ナド</t>
    </rPh>
    <rPh sb="8" eb="10">
      <t>レンケイ</t>
    </rPh>
    <phoneticPr fontId="2"/>
  </si>
  <si>
    <t>各種、奨学金制度を整備している。</t>
    <rPh sb="0" eb="2">
      <t>カクシュ</t>
    </rPh>
    <rPh sb="3" eb="6">
      <t>ショウガクキン</t>
    </rPh>
    <rPh sb="6" eb="8">
      <t>セイド</t>
    </rPh>
    <rPh sb="9" eb="11">
      <t>セイビ</t>
    </rPh>
    <phoneticPr fontId="2"/>
  </si>
  <si>
    <t>学費の減免、分割納付制度を整備している。</t>
    <rPh sb="0" eb="2">
      <t>ガクヒ</t>
    </rPh>
    <rPh sb="3" eb="5">
      <t>ゲンメン</t>
    </rPh>
    <rPh sb="6" eb="8">
      <t>ブンカツ</t>
    </rPh>
    <rPh sb="8" eb="10">
      <t>ノウフ</t>
    </rPh>
    <rPh sb="10" eb="12">
      <t>セイド</t>
    </rPh>
    <rPh sb="13" eb="15">
      <t>セイビ</t>
    </rPh>
    <phoneticPr fontId="2"/>
  </si>
  <si>
    <t>全ての経済的支援制度の利用について学生・保護者に情報提供している。</t>
    <rPh sb="0" eb="1">
      <t>スベ</t>
    </rPh>
    <rPh sb="3" eb="6">
      <t>ケイザイテキ</t>
    </rPh>
    <rPh sb="6" eb="8">
      <t>シエン</t>
    </rPh>
    <rPh sb="8" eb="10">
      <t>セイド</t>
    </rPh>
    <rPh sb="11" eb="13">
      <t>リヨウ</t>
    </rPh>
    <rPh sb="17" eb="19">
      <t>ガクセイ</t>
    </rPh>
    <rPh sb="20" eb="23">
      <t>ホゴシャ</t>
    </rPh>
    <rPh sb="24" eb="26">
      <t>ジョウホウ</t>
    </rPh>
    <rPh sb="26" eb="28">
      <t>テイキョウ</t>
    </rPh>
    <phoneticPr fontId="2"/>
  </si>
  <si>
    <t>公的支援制度も含めた経済的支援制度に関する相談に適切に対応している。</t>
    <rPh sb="0" eb="2">
      <t>コウテキ</t>
    </rPh>
    <rPh sb="2" eb="4">
      <t>シエン</t>
    </rPh>
    <rPh sb="4" eb="6">
      <t>セイド</t>
    </rPh>
    <rPh sb="7" eb="8">
      <t>フク</t>
    </rPh>
    <rPh sb="10" eb="13">
      <t>ケイザイテキ</t>
    </rPh>
    <rPh sb="13" eb="15">
      <t>シエン</t>
    </rPh>
    <rPh sb="15" eb="17">
      <t>セイド</t>
    </rPh>
    <rPh sb="18" eb="19">
      <t>カン</t>
    </rPh>
    <rPh sb="21" eb="23">
      <t>ソウダン</t>
    </rPh>
    <rPh sb="24" eb="26">
      <t>テキセツ</t>
    </rPh>
    <rPh sb="27" eb="29">
      <t>タイオウ</t>
    </rPh>
    <phoneticPr fontId="2"/>
  </si>
  <si>
    <t>全ての経済的支援制度の利用について実績を把握している。</t>
    <rPh sb="0" eb="1">
      <t>スベ</t>
    </rPh>
    <rPh sb="3" eb="6">
      <t>ケイザイテキ</t>
    </rPh>
    <rPh sb="6" eb="8">
      <t>シエン</t>
    </rPh>
    <rPh sb="8" eb="10">
      <t>セイド</t>
    </rPh>
    <rPh sb="11" eb="13">
      <t>リヨウ</t>
    </rPh>
    <rPh sb="17" eb="19">
      <t>ジッセキ</t>
    </rPh>
    <rPh sb="20" eb="22">
      <t>ハアク</t>
    </rPh>
    <phoneticPr fontId="2"/>
  </si>
  <si>
    <t>学校保健計画を定めている。</t>
    <rPh sb="0" eb="2">
      <t>ガッコウ</t>
    </rPh>
    <rPh sb="2" eb="4">
      <t>ホケン</t>
    </rPh>
    <rPh sb="4" eb="6">
      <t>ケイカク</t>
    </rPh>
    <rPh sb="7" eb="8">
      <t>サダ</t>
    </rPh>
    <phoneticPr fontId="2"/>
  </si>
  <si>
    <t>学校医を選任している。</t>
    <rPh sb="0" eb="2">
      <t>ガッコウ</t>
    </rPh>
    <rPh sb="2" eb="3">
      <t>イ</t>
    </rPh>
    <rPh sb="4" eb="6">
      <t>センニン</t>
    </rPh>
    <phoneticPr fontId="2"/>
  </si>
  <si>
    <t>保健室を整備し、保健の担当者を決めている。</t>
    <rPh sb="0" eb="3">
      <t>ホケンシツ</t>
    </rPh>
    <rPh sb="4" eb="6">
      <t>セイビ</t>
    </rPh>
    <rPh sb="8" eb="10">
      <t>ホケン</t>
    </rPh>
    <rPh sb="11" eb="14">
      <t>タントウシャ</t>
    </rPh>
    <rPh sb="15" eb="16">
      <t>キ</t>
    </rPh>
    <phoneticPr fontId="2"/>
  </si>
  <si>
    <t>定期健康診断を実施して記録を保存している。</t>
    <rPh sb="0" eb="2">
      <t>テイキ</t>
    </rPh>
    <rPh sb="2" eb="4">
      <t>ケンコウ</t>
    </rPh>
    <rPh sb="4" eb="6">
      <t>シンダン</t>
    </rPh>
    <rPh sb="7" eb="9">
      <t>ジッシ</t>
    </rPh>
    <rPh sb="11" eb="13">
      <t>キロク</t>
    </rPh>
    <rPh sb="14" eb="16">
      <t>ホゾン</t>
    </rPh>
    <phoneticPr fontId="2"/>
  </si>
  <si>
    <t>有所見者の再健診について適切に対応している。</t>
    <rPh sb="0" eb="1">
      <t>ユウ</t>
    </rPh>
    <rPh sb="1" eb="3">
      <t>ショケン</t>
    </rPh>
    <rPh sb="3" eb="4">
      <t>シャ</t>
    </rPh>
    <rPh sb="5" eb="6">
      <t>サイ</t>
    </rPh>
    <rPh sb="6" eb="8">
      <t>ケンシン</t>
    </rPh>
    <rPh sb="12" eb="14">
      <t>テキセツ</t>
    </rPh>
    <rPh sb="15" eb="17">
      <t>タイオウ</t>
    </rPh>
    <phoneticPr fontId="2"/>
  </si>
  <si>
    <t>心身の健康相談に対応する体制がある。</t>
    <rPh sb="0" eb="2">
      <t>シンシン</t>
    </rPh>
    <rPh sb="3" eb="5">
      <t>ケンコウ</t>
    </rPh>
    <rPh sb="5" eb="7">
      <t>ソウダン</t>
    </rPh>
    <rPh sb="8" eb="10">
      <t>タイオウ</t>
    </rPh>
    <rPh sb="12" eb="14">
      <t>タイセイ</t>
    </rPh>
    <phoneticPr fontId="2"/>
  </si>
  <si>
    <t>設置医療施設等との連携はある。</t>
    <rPh sb="0" eb="2">
      <t>セッチ</t>
    </rPh>
    <rPh sb="2" eb="4">
      <t>イリョウ</t>
    </rPh>
    <rPh sb="4" eb="6">
      <t>シセツ</t>
    </rPh>
    <rPh sb="6" eb="7">
      <t>トウ</t>
    </rPh>
    <rPh sb="9" eb="11">
      <t>レンケイ</t>
    </rPh>
    <phoneticPr fontId="2"/>
  </si>
  <si>
    <t>遠隔地から就学する学生のための寮を整備している。</t>
    <rPh sb="0" eb="3">
      <t>エンカクチ</t>
    </rPh>
    <rPh sb="5" eb="7">
      <t>シュウガク</t>
    </rPh>
    <rPh sb="9" eb="11">
      <t>ガクセイ</t>
    </rPh>
    <rPh sb="15" eb="16">
      <t>リョウ</t>
    </rPh>
    <rPh sb="17" eb="19">
      <t>セイビ</t>
    </rPh>
    <phoneticPr fontId="2"/>
  </si>
  <si>
    <t>学生寮の管理体制、委託業務、生活指導体制等は明確になっている。</t>
    <rPh sb="0" eb="3">
      <t>ガクセイリョウ</t>
    </rPh>
    <rPh sb="4" eb="6">
      <t>カンリ</t>
    </rPh>
    <rPh sb="6" eb="8">
      <t>タイセイ</t>
    </rPh>
    <rPh sb="9" eb="11">
      <t>イタク</t>
    </rPh>
    <rPh sb="11" eb="13">
      <t>ギョウム</t>
    </rPh>
    <rPh sb="14" eb="16">
      <t>セイカツ</t>
    </rPh>
    <rPh sb="16" eb="18">
      <t>シドウ</t>
    </rPh>
    <rPh sb="18" eb="20">
      <t>タイセイ</t>
    </rPh>
    <rPh sb="20" eb="21">
      <t>トウ</t>
    </rPh>
    <rPh sb="22" eb="24">
      <t>メイカク</t>
    </rPh>
    <phoneticPr fontId="2"/>
  </si>
  <si>
    <t>学生寮の数、利用人数、充足状況は、明確になっている。</t>
    <rPh sb="0" eb="3">
      <t>ガクセイリョウ</t>
    </rPh>
    <rPh sb="4" eb="5">
      <t>カズ</t>
    </rPh>
    <rPh sb="6" eb="8">
      <t>リヨウ</t>
    </rPh>
    <rPh sb="8" eb="10">
      <t>ニンズウ</t>
    </rPh>
    <rPh sb="11" eb="13">
      <t>ジュウソク</t>
    </rPh>
    <rPh sb="13" eb="15">
      <t>ジョウキョウ</t>
    </rPh>
    <rPh sb="17" eb="19">
      <t>メイカク</t>
    </rPh>
    <phoneticPr fontId="2"/>
  </si>
  <si>
    <t>自治会活動等、学生の活動状況を把握している。</t>
    <rPh sb="0" eb="3">
      <t>ジチカイ</t>
    </rPh>
    <rPh sb="3" eb="5">
      <t>カツドウ</t>
    </rPh>
    <rPh sb="5" eb="6">
      <t>トウ</t>
    </rPh>
    <rPh sb="7" eb="9">
      <t>ガクセイ</t>
    </rPh>
    <rPh sb="10" eb="12">
      <t>カツドウ</t>
    </rPh>
    <rPh sb="12" eb="14">
      <t>ジョウキョウ</t>
    </rPh>
    <rPh sb="15" eb="17">
      <t>ハアク</t>
    </rPh>
    <phoneticPr fontId="2"/>
  </si>
  <si>
    <t>活動状況に応じて、必要な支援を行っている。</t>
    <rPh sb="0" eb="2">
      <t>カツドウ</t>
    </rPh>
    <rPh sb="2" eb="4">
      <t>ジョウキョウ</t>
    </rPh>
    <rPh sb="5" eb="6">
      <t>オウ</t>
    </rPh>
    <rPh sb="9" eb="11">
      <t>ヒツヨウ</t>
    </rPh>
    <rPh sb="12" eb="14">
      <t>シエン</t>
    </rPh>
    <rPh sb="15" eb="16">
      <t>オコナ</t>
    </rPh>
    <phoneticPr fontId="2"/>
  </si>
  <si>
    <t>活動実績を把握している。</t>
    <rPh sb="0" eb="2">
      <t>カツドウ</t>
    </rPh>
    <rPh sb="2" eb="4">
      <t>ジッセキ</t>
    </rPh>
    <rPh sb="5" eb="7">
      <t>ハアク</t>
    </rPh>
    <phoneticPr fontId="2"/>
  </si>
  <si>
    <t>保護者会の開催等、学校の教育活動に関する情報提供を適切に行っている。</t>
    <rPh sb="0" eb="3">
      <t>ホゴシャ</t>
    </rPh>
    <rPh sb="3" eb="4">
      <t>カイ</t>
    </rPh>
    <rPh sb="5" eb="7">
      <t>カイサイ</t>
    </rPh>
    <rPh sb="7" eb="8">
      <t>トウ</t>
    </rPh>
    <rPh sb="9" eb="11">
      <t>ガッコウ</t>
    </rPh>
    <rPh sb="12" eb="14">
      <t>キョウイク</t>
    </rPh>
    <rPh sb="14" eb="16">
      <t>カツドウ</t>
    </rPh>
    <rPh sb="17" eb="18">
      <t>カン</t>
    </rPh>
    <rPh sb="20" eb="22">
      <t>ジョウホウ</t>
    </rPh>
    <rPh sb="22" eb="24">
      <t>テイキョウ</t>
    </rPh>
    <rPh sb="25" eb="27">
      <t>テキセツ</t>
    </rPh>
    <rPh sb="28" eb="29">
      <t>オコナ</t>
    </rPh>
    <phoneticPr fontId="2"/>
  </si>
  <si>
    <t>個別面談等の機会を保護者に提供し、面談記録を適切に保存している。</t>
    <rPh sb="0" eb="2">
      <t>コベツ</t>
    </rPh>
    <rPh sb="2" eb="4">
      <t>メンダン</t>
    </rPh>
    <rPh sb="4" eb="5">
      <t>トウ</t>
    </rPh>
    <rPh sb="6" eb="8">
      <t>キカイ</t>
    </rPh>
    <rPh sb="9" eb="12">
      <t>ホゴシャ</t>
    </rPh>
    <rPh sb="13" eb="15">
      <t>テイキョウ</t>
    </rPh>
    <rPh sb="17" eb="19">
      <t>メンダン</t>
    </rPh>
    <rPh sb="19" eb="21">
      <t>キロク</t>
    </rPh>
    <rPh sb="22" eb="24">
      <t>テキセツ</t>
    </rPh>
    <rPh sb="25" eb="27">
      <t>ホゾン</t>
    </rPh>
    <phoneticPr fontId="2"/>
  </si>
  <si>
    <t>学力不足、心理面等の問題解決にあたって、保護者と適切に連携している。</t>
    <rPh sb="0" eb="2">
      <t>ガクリョク</t>
    </rPh>
    <rPh sb="2" eb="4">
      <t>ブソク</t>
    </rPh>
    <rPh sb="5" eb="8">
      <t>シンリメン</t>
    </rPh>
    <rPh sb="8" eb="9">
      <t>トウ</t>
    </rPh>
    <rPh sb="10" eb="12">
      <t>モンダイ</t>
    </rPh>
    <rPh sb="12" eb="14">
      <t>カイケツ</t>
    </rPh>
    <rPh sb="20" eb="22">
      <t>ホゴ</t>
    </rPh>
    <rPh sb="22" eb="23">
      <t>シャ</t>
    </rPh>
    <rPh sb="24" eb="26">
      <t>テキセツ</t>
    </rPh>
    <rPh sb="27" eb="29">
      <t>レンケイ</t>
    </rPh>
    <phoneticPr fontId="2"/>
  </si>
  <si>
    <t>緊急時、保護者との連絡体制を整えている。</t>
    <rPh sb="0" eb="3">
      <t>キンキュウジ</t>
    </rPh>
    <rPh sb="4" eb="7">
      <t>ホゴシャ</t>
    </rPh>
    <rPh sb="9" eb="11">
      <t>レンラク</t>
    </rPh>
    <rPh sb="11" eb="13">
      <t>タイセイ</t>
    </rPh>
    <rPh sb="14" eb="15">
      <t>トトノ</t>
    </rPh>
    <phoneticPr fontId="2"/>
  </si>
  <si>
    <t>同窓会を組織し、活動状況を把握している。</t>
    <rPh sb="0" eb="3">
      <t>ドウソウカイ</t>
    </rPh>
    <rPh sb="4" eb="6">
      <t>ソシキ</t>
    </rPh>
    <rPh sb="8" eb="10">
      <t>カツドウ</t>
    </rPh>
    <rPh sb="10" eb="12">
      <t>ジョウキョウ</t>
    </rPh>
    <rPh sb="13" eb="15">
      <t>ハアク</t>
    </rPh>
    <phoneticPr fontId="2"/>
  </si>
  <si>
    <t>再就職、キャリアアップ等について卒後の相談に適切に対応している。</t>
    <rPh sb="0" eb="3">
      <t>サイシュウショク</t>
    </rPh>
    <rPh sb="11" eb="12">
      <t>トウ</t>
    </rPh>
    <rPh sb="16" eb="18">
      <t>ソツゴ</t>
    </rPh>
    <rPh sb="19" eb="21">
      <t>ソウダン</t>
    </rPh>
    <rPh sb="22" eb="24">
      <t>テキセツ</t>
    </rPh>
    <rPh sb="25" eb="27">
      <t>タイオウ</t>
    </rPh>
    <phoneticPr fontId="2"/>
  </si>
  <si>
    <t>社会人経験者の入学に際し、入学前の履修に関する取扱いを学則等に定め、適切に認定している。</t>
    <rPh sb="0" eb="2">
      <t>シャカイ</t>
    </rPh>
    <rPh sb="2" eb="3">
      <t>ジン</t>
    </rPh>
    <rPh sb="3" eb="6">
      <t>ケイケンシャ</t>
    </rPh>
    <rPh sb="7" eb="9">
      <t>ニュウガク</t>
    </rPh>
    <rPh sb="10" eb="11">
      <t>サイ</t>
    </rPh>
    <rPh sb="13" eb="16">
      <t>ニュウガクマエ</t>
    </rPh>
    <rPh sb="17" eb="19">
      <t>リシュウ</t>
    </rPh>
    <rPh sb="20" eb="21">
      <t>カン</t>
    </rPh>
    <rPh sb="23" eb="24">
      <t>ト</t>
    </rPh>
    <rPh sb="24" eb="25">
      <t>アツカ</t>
    </rPh>
    <rPh sb="27" eb="29">
      <t>ガクソク</t>
    </rPh>
    <rPh sb="29" eb="30">
      <t>トウ</t>
    </rPh>
    <rPh sb="31" eb="32">
      <t>サダ</t>
    </rPh>
    <rPh sb="34" eb="36">
      <t>テキセツ</t>
    </rPh>
    <rPh sb="37" eb="39">
      <t>ニンテイ</t>
    </rPh>
    <phoneticPr fontId="2"/>
  </si>
  <si>
    <t>社会人経験者に考慮し、公的支援制度も含めた経済的支援制度を活用している。</t>
    <rPh sb="0" eb="2">
      <t>シャカイ</t>
    </rPh>
    <rPh sb="2" eb="3">
      <t>ジン</t>
    </rPh>
    <rPh sb="3" eb="6">
      <t>ケイケンシャ</t>
    </rPh>
    <rPh sb="7" eb="9">
      <t>コウリョ</t>
    </rPh>
    <rPh sb="11" eb="13">
      <t>コウテキ</t>
    </rPh>
    <rPh sb="13" eb="15">
      <t>シエン</t>
    </rPh>
    <rPh sb="15" eb="17">
      <t>セイド</t>
    </rPh>
    <rPh sb="18" eb="19">
      <t>フク</t>
    </rPh>
    <rPh sb="21" eb="24">
      <t>ケイザイテキ</t>
    </rPh>
    <rPh sb="24" eb="26">
      <t>シエン</t>
    </rPh>
    <rPh sb="26" eb="28">
      <t>セイド</t>
    </rPh>
    <rPh sb="29" eb="31">
      <t>カツヨウ</t>
    </rPh>
    <phoneticPr fontId="2"/>
  </si>
  <si>
    <t>社会人経験者に対し、就職等進路相談において個別相談を実施している。</t>
    <rPh sb="0" eb="2">
      <t>シャカイ</t>
    </rPh>
    <rPh sb="2" eb="3">
      <t>ジン</t>
    </rPh>
    <rPh sb="3" eb="6">
      <t>ケイケンシャ</t>
    </rPh>
    <rPh sb="7" eb="8">
      <t>タイ</t>
    </rPh>
    <rPh sb="10" eb="12">
      <t>シュウショク</t>
    </rPh>
    <rPh sb="12" eb="13">
      <t>トウ</t>
    </rPh>
    <rPh sb="13" eb="15">
      <t>シンロ</t>
    </rPh>
    <rPh sb="15" eb="17">
      <t>ソウダン</t>
    </rPh>
    <rPh sb="21" eb="23">
      <t>コベツ</t>
    </rPh>
    <rPh sb="23" eb="25">
      <t>ソウダン</t>
    </rPh>
    <rPh sb="26" eb="28">
      <t>ジッシ</t>
    </rPh>
    <phoneticPr fontId="2"/>
  </si>
  <si>
    <t>施設・設備・機器類などは設置基準、関係法令に適合しかつ、充実している。</t>
    <rPh sb="0" eb="2">
      <t>シセツ</t>
    </rPh>
    <rPh sb="3" eb="5">
      <t>セツビ</t>
    </rPh>
    <rPh sb="6" eb="9">
      <t>キキルイ</t>
    </rPh>
    <rPh sb="12" eb="14">
      <t>セッチ</t>
    </rPh>
    <rPh sb="14" eb="16">
      <t>キジュン</t>
    </rPh>
    <rPh sb="17" eb="19">
      <t>カンケイ</t>
    </rPh>
    <rPh sb="19" eb="21">
      <t>ホウレイ</t>
    </rPh>
    <rPh sb="22" eb="24">
      <t>テキゴウ</t>
    </rPh>
    <rPh sb="28" eb="30">
      <t>ジュウジツ</t>
    </rPh>
    <phoneticPr fontId="2"/>
  </si>
  <si>
    <t>図書室、実習室など、学生の学習支援のための施設を整備している。</t>
    <rPh sb="0" eb="3">
      <t>トショシツ</t>
    </rPh>
    <rPh sb="4" eb="7">
      <t>ジッシュウシツ</t>
    </rPh>
    <rPh sb="10" eb="12">
      <t>ガクセイ</t>
    </rPh>
    <rPh sb="13" eb="15">
      <t>ガクシュウ</t>
    </rPh>
    <rPh sb="15" eb="17">
      <t>シエン</t>
    </rPh>
    <rPh sb="21" eb="23">
      <t>シセツ</t>
    </rPh>
    <rPh sb="24" eb="26">
      <t>セイビ</t>
    </rPh>
    <phoneticPr fontId="2"/>
  </si>
  <si>
    <t>図書室の図書は専門分野に応じ充実している。</t>
    <rPh sb="0" eb="3">
      <t>トショシツ</t>
    </rPh>
    <rPh sb="4" eb="6">
      <t>トショ</t>
    </rPh>
    <rPh sb="7" eb="9">
      <t>センモン</t>
    </rPh>
    <rPh sb="9" eb="11">
      <t>ブンヤ</t>
    </rPh>
    <rPh sb="12" eb="13">
      <t>オウ</t>
    </rPh>
    <rPh sb="14" eb="16">
      <t>ジュウジツ</t>
    </rPh>
    <phoneticPr fontId="2"/>
  </si>
  <si>
    <t>学生の休憩・食事のためのスペースを確保している。</t>
    <rPh sb="0" eb="2">
      <t>ガクセイ</t>
    </rPh>
    <rPh sb="3" eb="5">
      <t>キュウケイ</t>
    </rPh>
    <rPh sb="6" eb="8">
      <t>ショクジ</t>
    </rPh>
    <rPh sb="17" eb="19">
      <t>カクホ</t>
    </rPh>
    <phoneticPr fontId="2"/>
  </si>
  <si>
    <t>施設・設備のバリアフリー化に取り組んでいる。</t>
    <rPh sb="0" eb="2">
      <t>シセツ</t>
    </rPh>
    <rPh sb="3" eb="5">
      <t>セツビ</t>
    </rPh>
    <rPh sb="12" eb="13">
      <t>カ</t>
    </rPh>
    <rPh sb="14" eb="15">
      <t>ト</t>
    </rPh>
    <rPh sb="16" eb="17">
      <t>ク</t>
    </rPh>
    <phoneticPr fontId="2"/>
  </si>
  <si>
    <t>手洗い設備等学校施設内の衛生管理を徹底している。</t>
    <rPh sb="0" eb="2">
      <t>テアラ</t>
    </rPh>
    <rPh sb="3" eb="5">
      <t>セツビ</t>
    </rPh>
    <rPh sb="5" eb="6">
      <t>トウ</t>
    </rPh>
    <rPh sb="6" eb="8">
      <t>ガッコウ</t>
    </rPh>
    <rPh sb="8" eb="10">
      <t>シセツ</t>
    </rPh>
    <rPh sb="10" eb="11">
      <t>ナイ</t>
    </rPh>
    <rPh sb="12" eb="14">
      <t>エイセイ</t>
    </rPh>
    <rPh sb="14" eb="16">
      <t>カンリ</t>
    </rPh>
    <rPh sb="17" eb="19">
      <t>テッテイ</t>
    </rPh>
    <phoneticPr fontId="2"/>
  </si>
  <si>
    <t>施設・設備等の日常点検、定期点検、補修などについて適切に対応している。</t>
    <rPh sb="0" eb="2">
      <t>シセツ</t>
    </rPh>
    <rPh sb="3" eb="5">
      <t>セツビ</t>
    </rPh>
    <rPh sb="5" eb="6">
      <t>トウ</t>
    </rPh>
    <rPh sb="7" eb="9">
      <t>ニチジョウ</t>
    </rPh>
    <rPh sb="9" eb="11">
      <t>テンケン</t>
    </rPh>
    <rPh sb="12" eb="14">
      <t>テイキ</t>
    </rPh>
    <rPh sb="14" eb="16">
      <t>テンケン</t>
    </rPh>
    <rPh sb="17" eb="19">
      <t>ホシュウ</t>
    </rPh>
    <rPh sb="25" eb="27">
      <t>テキセツ</t>
    </rPh>
    <rPh sb="28" eb="30">
      <t>タイオウ</t>
    </rPh>
    <phoneticPr fontId="2"/>
  </si>
  <si>
    <t>施設の改善・回収、設備の更新の計画を策定し、適切に実施している。</t>
    <rPh sb="0" eb="2">
      <t>シセツ</t>
    </rPh>
    <rPh sb="3" eb="5">
      <t>カイゼン</t>
    </rPh>
    <rPh sb="6" eb="8">
      <t>カイシュウ</t>
    </rPh>
    <rPh sb="9" eb="11">
      <t>セツビ</t>
    </rPh>
    <rPh sb="12" eb="14">
      <t>コウシン</t>
    </rPh>
    <rPh sb="15" eb="17">
      <t>ケイカク</t>
    </rPh>
    <rPh sb="18" eb="20">
      <t>サクテイ</t>
    </rPh>
    <rPh sb="22" eb="24">
      <t>テキセツ</t>
    </rPh>
    <rPh sb="25" eb="27">
      <t>ジッシ</t>
    </rPh>
    <phoneticPr fontId="2"/>
  </si>
  <si>
    <t>卒業生に施設、設備を提供している。</t>
    <rPh sb="0" eb="3">
      <t>ソツギョウセイ</t>
    </rPh>
    <rPh sb="4" eb="6">
      <t>シセツ</t>
    </rPh>
    <rPh sb="7" eb="9">
      <t>セツビ</t>
    </rPh>
    <rPh sb="10" eb="12">
      <t>テイキョウ</t>
    </rPh>
    <phoneticPr fontId="2"/>
  </si>
  <si>
    <t>学校防災に関する計画、消防計画や災害発生時における具体的行動のマニュアルを整備している。</t>
    <rPh sb="0" eb="2">
      <t>ガッコウ</t>
    </rPh>
    <rPh sb="2" eb="4">
      <t>ボウサイ</t>
    </rPh>
    <rPh sb="5" eb="6">
      <t>カン</t>
    </rPh>
    <rPh sb="8" eb="10">
      <t>ケイカク</t>
    </rPh>
    <rPh sb="11" eb="13">
      <t>ショウボウ</t>
    </rPh>
    <rPh sb="13" eb="15">
      <t>ケイカク</t>
    </rPh>
    <rPh sb="16" eb="18">
      <t>サイガイ</t>
    </rPh>
    <rPh sb="18" eb="20">
      <t>ハッセイ</t>
    </rPh>
    <rPh sb="20" eb="21">
      <t>ジ</t>
    </rPh>
    <rPh sb="25" eb="28">
      <t>グタイテキ</t>
    </rPh>
    <rPh sb="28" eb="30">
      <t>コウドウ</t>
    </rPh>
    <rPh sb="37" eb="39">
      <t>セイビ</t>
    </rPh>
    <phoneticPr fontId="2"/>
  </si>
  <si>
    <t>施設・設備の耐震化に対応している。</t>
    <rPh sb="0" eb="2">
      <t>シセツ</t>
    </rPh>
    <rPh sb="3" eb="5">
      <t>セツビ</t>
    </rPh>
    <rPh sb="6" eb="9">
      <t>タイシンカ</t>
    </rPh>
    <rPh sb="10" eb="12">
      <t>タイオウ</t>
    </rPh>
    <phoneticPr fontId="2"/>
  </si>
  <si>
    <t>消防設備等の整備及び保守点検は法令に基づき行い、改善が必要な場合は適切に対応している。</t>
    <rPh sb="0" eb="2">
      <t>ショウボウ</t>
    </rPh>
    <rPh sb="2" eb="4">
      <t>セツビ</t>
    </rPh>
    <rPh sb="4" eb="5">
      <t>トウ</t>
    </rPh>
    <rPh sb="6" eb="8">
      <t>セイビ</t>
    </rPh>
    <rPh sb="8" eb="9">
      <t>オヨ</t>
    </rPh>
    <rPh sb="10" eb="12">
      <t>ホシュ</t>
    </rPh>
    <rPh sb="12" eb="14">
      <t>テンケン</t>
    </rPh>
    <rPh sb="15" eb="17">
      <t>ホウレイ</t>
    </rPh>
    <rPh sb="18" eb="19">
      <t>モト</t>
    </rPh>
    <rPh sb="21" eb="22">
      <t>オコナ</t>
    </rPh>
    <rPh sb="24" eb="26">
      <t>カイゼン</t>
    </rPh>
    <rPh sb="27" eb="29">
      <t>ヒツヨウ</t>
    </rPh>
    <rPh sb="30" eb="32">
      <t>バアイ</t>
    </rPh>
    <rPh sb="33" eb="35">
      <t>テキセツ</t>
    </rPh>
    <rPh sb="36" eb="38">
      <t>タイオウ</t>
    </rPh>
    <phoneticPr fontId="2"/>
  </si>
  <si>
    <t>防災（消防）訓練を定期的に実施し、記録を保存している。</t>
    <rPh sb="0" eb="2">
      <t>ボウサイ</t>
    </rPh>
    <rPh sb="3" eb="5">
      <t>ショウボウ</t>
    </rPh>
    <rPh sb="6" eb="8">
      <t>クンレン</t>
    </rPh>
    <rPh sb="9" eb="12">
      <t>テイキテキ</t>
    </rPh>
    <rPh sb="13" eb="15">
      <t>ジッシ</t>
    </rPh>
    <rPh sb="17" eb="19">
      <t>キロク</t>
    </rPh>
    <rPh sb="20" eb="22">
      <t>ホゾン</t>
    </rPh>
    <phoneticPr fontId="2"/>
  </si>
  <si>
    <t>備品の転倒防止など安全管理を徹底している。</t>
    <rPh sb="0" eb="2">
      <t>ビヒン</t>
    </rPh>
    <rPh sb="3" eb="5">
      <t>テントウ</t>
    </rPh>
    <rPh sb="5" eb="7">
      <t>ボウシ</t>
    </rPh>
    <rPh sb="9" eb="11">
      <t>アンゼン</t>
    </rPh>
    <rPh sb="11" eb="13">
      <t>カンリ</t>
    </rPh>
    <rPh sb="14" eb="16">
      <t>テッテイ</t>
    </rPh>
    <phoneticPr fontId="2"/>
  </si>
  <si>
    <t>教職員・学生に防災研修・教育を行っている。</t>
    <rPh sb="0" eb="3">
      <t>キョウショクイン</t>
    </rPh>
    <rPh sb="4" eb="6">
      <t>ガクセイ</t>
    </rPh>
    <rPh sb="7" eb="9">
      <t>ボウサイ</t>
    </rPh>
    <rPh sb="9" eb="11">
      <t>ケンシュウ</t>
    </rPh>
    <rPh sb="12" eb="14">
      <t>キョウイク</t>
    </rPh>
    <rPh sb="15" eb="16">
      <t>オコナ</t>
    </rPh>
    <phoneticPr fontId="2"/>
  </si>
  <si>
    <t>学校安全計画を策定している。</t>
    <rPh sb="0" eb="2">
      <t>ガッコウ</t>
    </rPh>
    <rPh sb="2" eb="4">
      <t>アンゼン</t>
    </rPh>
    <rPh sb="4" eb="6">
      <t>ケイカク</t>
    </rPh>
    <rPh sb="7" eb="9">
      <t>サクテイ</t>
    </rPh>
    <phoneticPr fontId="2"/>
  </si>
  <si>
    <t>学生の生命と学校財産を守るための防犯体制を整備し、適切に運用している。</t>
    <rPh sb="0" eb="2">
      <t>ガクセイ</t>
    </rPh>
    <rPh sb="3" eb="5">
      <t>セイメイ</t>
    </rPh>
    <rPh sb="6" eb="8">
      <t>ガッコウ</t>
    </rPh>
    <rPh sb="8" eb="10">
      <t>ザイサン</t>
    </rPh>
    <rPh sb="11" eb="12">
      <t>マモ</t>
    </rPh>
    <rPh sb="16" eb="18">
      <t>ボウハン</t>
    </rPh>
    <rPh sb="18" eb="20">
      <t>タイセイ</t>
    </rPh>
    <rPh sb="21" eb="23">
      <t>セイビ</t>
    </rPh>
    <rPh sb="25" eb="27">
      <t>テキセツ</t>
    </rPh>
    <rPh sb="28" eb="30">
      <t>ウンヨウ</t>
    </rPh>
    <phoneticPr fontId="2"/>
  </si>
  <si>
    <t>授業中に発生した事故等に関する対応マニュアルを作成し、適切に運用している。</t>
    <rPh sb="0" eb="3">
      <t>ジュギョウチュウ</t>
    </rPh>
    <rPh sb="4" eb="6">
      <t>ハッセイ</t>
    </rPh>
    <rPh sb="8" eb="10">
      <t>ジコ</t>
    </rPh>
    <rPh sb="10" eb="11">
      <t>トウ</t>
    </rPh>
    <rPh sb="12" eb="13">
      <t>カン</t>
    </rPh>
    <rPh sb="15" eb="17">
      <t>タイオウ</t>
    </rPh>
    <rPh sb="23" eb="25">
      <t>サクセイ</t>
    </rPh>
    <rPh sb="27" eb="29">
      <t>テキセツ</t>
    </rPh>
    <rPh sb="30" eb="32">
      <t>ウンヨウ</t>
    </rPh>
    <phoneticPr fontId="2"/>
  </si>
  <si>
    <t>安全管理において、定期的にチェックを行うなど適切に対応している。</t>
    <rPh sb="0" eb="2">
      <t>アンゼン</t>
    </rPh>
    <rPh sb="2" eb="4">
      <t>カンリ</t>
    </rPh>
    <rPh sb="9" eb="12">
      <t>テイキテキ</t>
    </rPh>
    <rPh sb="18" eb="19">
      <t>オコナ</t>
    </rPh>
    <rPh sb="22" eb="24">
      <t>テキセツ</t>
    </rPh>
    <rPh sb="25" eb="27">
      <t>タイオウ</t>
    </rPh>
    <phoneticPr fontId="2"/>
  </si>
  <si>
    <t>担当教員の明確化など、海外研修時等の安全管理体制を整備している。</t>
    <rPh sb="0" eb="2">
      <t>タントウ</t>
    </rPh>
    <rPh sb="2" eb="4">
      <t>キョウイン</t>
    </rPh>
    <rPh sb="5" eb="8">
      <t>メイカクカ</t>
    </rPh>
    <rPh sb="11" eb="13">
      <t>カイガイ</t>
    </rPh>
    <rPh sb="13" eb="15">
      <t>ケンシュウ</t>
    </rPh>
    <rPh sb="15" eb="16">
      <t>ジ</t>
    </rPh>
    <rPh sb="16" eb="17">
      <t>トウ</t>
    </rPh>
    <rPh sb="18" eb="20">
      <t>アンゼン</t>
    </rPh>
    <rPh sb="20" eb="22">
      <t>カンリ</t>
    </rPh>
    <rPh sb="22" eb="24">
      <t>タイセイ</t>
    </rPh>
    <rPh sb="25" eb="27">
      <t>セイビ</t>
    </rPh>
    <phoneticPr fontId="2"/>
  </si>
  <si>
    <t>高等学校等における進学説明会に参加し、教育活動等の情報提供を行っている。</t>
    <rPh sb="0" eb="2">
      <t>コウトウ</t>
    </rPh>
    <rPh sb="2" eb="4">
      <t>ガッコウ</t>
    </rPh>
    <rPh sb="4" eb="5">
      <t>トウ</t>
    </rPh>
    <rPh sb="9" eb="11">
      <t>シンガク</t>
    </rPh>
    <rPh sb="11" eb="14">
      <t>セツメイカイ</t>
    </rPh>
    <rPh sb="15" eb="17">
      <t>サンカ</t>
    </rPh>
    <rPh sb="19" eb="21">
      <t>キョウイク</t>
    </rPh>
    <rPh sb="21" eb="23">
      <t>カツドウ</t>
    </rPh>
    <rPh sb="23" eb="24">
      <t>トウ</t>
    </rPh>
    <rPh sb="25" eb="27">
      <t>ジョウホウ</t>
    </rPh>
    <rPh sb="27" eb="29">
      <t>テイキョウ</t>
    </rPh>
    <rPh sb="30" eb="31">
      <t>オコナ</t>
    </rPh>
    <phoneticPr fontId="2"/>
  </si>
  <si>
    <t>高等学校等の教職員に対する入学説明会を実施している。</t>
    <rPh sb="0" eb="2">
      <t>コウトウ</t>
    </rPh>
    <rPh sb="2" eb="4">
      <t>ガッコウ</t>
    </rPh>
    <rPh sb="4" eb="5">
      <t>トウ</t>
    </rPh>
    <rPh sb="6" eb="9">
      <t>キョウショクイン</t>
    </rPh>
    <rPh sb="10" eb="11">
      <t>タイ</t>
    </rPh>
    <rPh sb="13" eb="15">
      <t>ニュウガク</t>
    </rPh>
    <rPh sb="15" eb="18">
      <t>セツメイカイ</t>
    </rPh>
    <rPh sb="19" eb="21">
      <t>ジッシ</t>
    </rPh>
    <phoneticPr fontId="2"/>
  </si>
  <si>
    <t>教員又は保護者向けの学校案内などを作成している。</t>
    <rPh sb="0" eb="2">
      <t>キョウイン</t>
    </rPh>
    <rPh sb="2" eb="3">
      <t>マタ</t>
    </rPh>
    <rPh sb="4" eb="7">
      <t>ホゴシャ</t>
    </rPh>
    <rPh sb="7" eb="8">
      <t>ム</t>
    </rPh>
    <rPh sb="10" eb="12">
      <t>ガッコウ</t>
    </rPh>
    <rPh sb="12" eb="14">
      <t>アンナイ</t>
    </rPh>
    <rPh sb="17" eb="19">
      <t>サクセイ</t>
    </rPh>
    <phoneticPr fontId="2"/>
  </si>
  <si>
    <t>入学時期に照らし、適切な時期に願書の受付を開始している。</t>
    <rPh sb="0" eb="2">
      <t>ニュウガク</t>
    </rPh>
    <rPh sb="2" eb="4">
      <t>ジキ</t>
    </rPh>
    <rPh sb="5" eb="6">
      <t>テ</t>
    </rPh>
    <rPh sb="9" eb="11">
      <t>テキセツ</t>
    </rPh>
    <rPh sb="12" eb="14">
      <t>ジキ</t>
    </rPh>
    <rPh sb="15" eb="17">
      <t>ガンショ</t>
    </rPh>
    <rPh sb="18" eb="20">
      <t>ウケツケ</t>
    </rPh>
    <rPh sb="21" eb="23">
      <t>カイシ</t>
    </rPh>
    <phoneticPr fontId="2"/>
  </si>
  <si>
    <t>志願者等からの入学相談に適切に対応している。</t>
    <rPh sb="0" eb="3">
      <t>シガンシャ</t>
    </rPh>
    <rPh sb="3" eb="4">
      <t>トウ</t>
    </rPh>
    <rPh sb="7" eb="9">
      <t>ニュウガク</t>
    </rPh>
    <rPh sb="9" eb="11">
      <t>ソウダン</t>
    </rPh>
    <rPh sb="12" eb="14">
      <t>テキセツ</t>
    </rPh>
    <rPh sb="15" eb="17">
      <t>タイオウ</t>
    </rPh>
    <phoneticPr fontId="2"/>
  </si>
  <si>
    <t>学校案内などにおいて特徴ある教育活動、学習成果等について正確にわかりやすく紹介している。</t>
    <rPh sb="0" eb="2">
      <t>ガッコウ</t>
    </rPh>
    <rPh sb="2" eb="4">
      <t>アンナイ</t>
    </rPh>
    <rPh sb="10" eb="12">
      <t>トクチョウ</t>
    </rPh>
    <rPh sb="14" eb="16">
      <t>キョウイク</t>
    </rPh>
    <rPh sb="16" eb="18">
      <t>カツドウ</t>
    </rPh>
    <rPh sb="19" eb="21">
      <t>ガクシュウ</t>
    </rPh>
    <rPh sb="21" eb="23">
      <t>セイカ</t>
    </rPh>
    <rPh sb="23" eb="24">
      <t>ナド</t>
    </rPh>
    <rPh sb="28" eb="30">
      <t>セイカク</t>
    </rPh>
    <rPh sb="37" eb="39">
      <t>ショウカイ</t>
    </rPh>
    <phoneticPr fontId="2"/>
  </si>
  <si>
    <t>広報活動・学生募集活動において、情報管理等のチェック体制を整備している。</t>
    <rPh sb="0" eb="2">
      <t>コウホウ</t>
    </rPh>
    <rPh sb="2" eb="4">
      <t>カツドウ</t>
    </rPh>
    <rPh sb="5" eb="7">
      <t>ガクセイ</t>
    </rPh>
    <rPh sb="7" eb="9">
      <t>ボシュウ</t>
    </rPh>
    <rPh sb="9" eb="11">
      <t>カツドウ</t>
    </rPh>
    <rPh sb="16" eb="18">
      <t>ジョウホウ</t>
    </rPh>
    <rPh sb="18" eb="20">
      <t>カンリ</t>
    </rPh>
    <rPh sb="20" eb="21">
      <t>トウ</t>
    </rPh>
    <rPh sb="26" eb="28">
      <t>タイセイ</t>
    </rPh>
    <rPh sb="29" eb="31">
      <t>セイビ</t>
    </rPh>
    <phoneticPr fontId="2"/>
  </si>
  <si>
    <t>体験入学、オープンキャンパス等の実施において、多くの参加機会の提供や実施内容の工夫などを行っている。</t>
    <rPh sb="0" eb="2">
      <t>タイケン</t>
    </rPh>
    <rPh sb="2" eb="4">
      <t>ニュウガク</t>
    </rPh>
    <rPh sb="14" eb="15">
      <t>トウ</t>
    </rPh>
    <rPh sb="16" eb="18">
      <t>ジッシ</t>
    </rPh>
    <rPh sb="23" eb="24">
      <t>オオ</t>
    </rPh>
    <rPh sb="26" eb="28">
      <t>サンカ</t>
    </rPh>
    <rPh sb="28" eb="30">
      <t>キカイ</t>
    </rPh>
    <rPh sb="31" eb="33">
      <t>テイキョウ</t>
    </rPh>
    <rPh sb="34" eb="36">
      <t>ジッシ</t>
    </rPh>
    <rPh sb="36" eb="38">
      <t>ナイヨウ</t>
    </rPh>
    <rPh sb="39" eb="41">
      <t>クフウ</t>
    </rPh>
    <rPh sb="44" eb="45">
      <t>オコナ</t>
    </rPh>
    <phoneticPr fontId="2"/>
  </si>
  <si>
    <t>志望者の状況に応じて多様な試験・選考方法を取り入れている。</t>
    <rPh sb="0" eb="2">
      <t>シボウ</t>
    </rPh>
    <rPh sb="2" eb="3">
      <t>シャ</t>
    </rPh>
    <rPh sb="4" eb="6">
      <t>ジョウキョウ</t>
    </rPh>
    <rPh sb="7" eb="8">
      <t>オウ</t>
    </rPh>
    <rPh sb="10" eb="12">
      <t>タヨウ</t>
    </rPh>
    <rPh sb="13" eb="15">
      <t>シケン</t>
    </rPh>
    <rPh sb="16" eb="18">
      <t>センコウ</t>
    </rPh>
    <rPh sb="18" eb="20">
      <t>ホウホウ</t>
    </rPh>
    <rPh sb="21" eb="22">
      <t>ト</t>
    </rPh>
    <rPh sb="23" eb="24">
      <t>イ</t>
    </rPh>
    <phoneticPr fontId="2"/>
  </si>
  <si>
    <t>入学選考基準、方法は、規定等で明確に定め、適切に運用している。</t>
    <rPh sb="0" eb="2">
      <t>ニュウガク</t>
    </rPh>
    <rPh sb="2" eb="4">
      <t>センコウ</t>
    </rPh>
    <rPh sb="4" eb="6">
      <t>キジュン</t>
    </rPh>
    <rPh sb="7" eb="9">
      <t>ホウホウ</t>
    </rPh>
    <rPh sb="11" eb="13">
      <t>キテイ</t>
    </rPh>
    <rPh sb="13" eb="14">
      <t>トウ</t>
    </rPh>
    <rPh sb="15" eb="17">
      <t>メイカク</t>
    </rPh>
    <rPh sb="18" eb="19">
      <t>サダ</t>
    </rPh>
    <rPh sb="21" eb="23">
      <t>テキセツ</t>
    </rPh>
    <rPh sb="24" eb="26">
      <t>ウンヨウ</t>
    </rPh>
    <phoneticPr fontId="2"/>
  </si>
  <si>
    <t>入学選考の公平性を確保するための合否判定体制を整備している。</t>
    <rPh sb="0" eb="2">
      <t>ニュウガク</t>
    </rPh>
    <rPh sb="2" eb="4">
      <t>センコウ</t>
    </rPh>
    <rPh sb="5" eb="8">
      <t>コウヘイセイ</t>
    </rPh>
    <rPh sb="9" eb="11">
      <t>カクホ</t>
    </rPh>
    <rPh sb="16" eb="18">
      <t>ゴウヒ</t>
    </rPh>
    <rPh sb="18" eb="20">
      <t>ハンテイ</t>
    </rPh>
    <rPh sb="20" eb="22">
      <t>タイセイ</t>
    </rPh>
    <rPh sb="23" eb="25">
      <t>セイビ</t>
    </rPh>
    <phoneticPr fontId="2"/>
  </si>
  <si>
    <t>合格率・辞退率などの現況を示すデータを蓄積し、適切に管理している。</t>
    <rPh sb="0" eb="3">
      <t>ゴウカクリツ</t>
    </rPh>
    <rPh sb="4" eb="6">
      <t>ジタイ</t>
    </rPh>
    <rPh sb="6" eb="7">
      <t>リツ</t>
    </rPh>
    <rPh sb="10" eb="12">
      <t>ゲンキョウ</t>
    </rPh>
    <rPh sb="13" eb="14">
      <t>シメ</t>
    </rPh>
    <rPh sb="19" eb="21">
      <t>チクセキ</t>
    </rPh>
    <rPh sb="23" eb="25">
      <t>テキセツ</t>
    </rPh>
    <rPh sb="26" eb="28">
      <t>カンリ</t>
    </rPh>
    <phoneticPr fontId="2"/>
  </si>
  <si>
    <t>入学者の傾向について把握し、授業方法の検討など適切に対応している。</t>
    <rPh sb="0" eb="3">
      <t>ニュウガクシャ</t>
    </rPh>
    <rPh sb="4" eb="6">
      <t>ケイコウ</t>
    </rPh>
    <rPh sb="10" eb="12">
      <t>ハアク</t>
    </rPh>
    <rPh sb="14" eb="16">
      <t>ジュギョウ</t>
    </rPh>
    <rPh sb="16" eb="18">
      <t>ホウホウ</t>
    </rPh>
    <rPh sb="19" eb="21">
      <t>ケントウ</t>
    </rPh>
    <rPh sb="23" eb="25">
      <t>テキセツ</t>
    </rPh>
    <rPh sb="26" eb="28">
      <t>タイオウ</t>
    </rPh>
    <phoneticPr fontId="2"/>
  </si>
  <si>
    <t>応募者数・入学者数の予測数値を算出している。</t>
    <rPh sb="0" eb="3">
      <t>オウボシャ</t>
    </rPh>
    <rPh sb="3" eb="4">
      <t>スウ</t>
    </rPh>
    <rPh sb="5" eb="7">
      <t>ニュウガク</t>
    </rPh>
    <rPh sb="7" eb="8">
      <t>シャ</t>
    </rPh>
    <rPh sb="8" eb="9">
      <t>スウ</t>
    </rPh>
    <rPh sb="10" eb="12">
      <t>ヨソク</t>
    </rPh>
    <rPh sb="12" eb="14">
      <t>スウチ</t>
    </rPh>
    <rPh sb="15" eb="17">
      <t>サンシュツ</t>
    </rPh>
    <phoneticPr fontId="2"/>
  </si>
  <si>
    <t>財務等の計画数値と応募者数の予測値などとの整合性を図っている。</t>
    <rPh sb="0" eb="2">
      <t>ザイム</t>
    </rPh>
    <rPh sb="2" eb="3">
      <t>トウ</t>
    </rPh>
    <rPh sb="4" eb="6">
      <t>ケイカク</t>
    </rPh>
    <rPh sb="6" eb="8">
      <t>スウチ</t>
    </rPh>
    <rPh sb="9" eb="12">
      <t>オウボシャ</t>
    </rPh>
    <rPh sb="12" eb="13">
      <t>スウ</t>
    </rPh>
    <rPh sb="14" eb="17">
      <t>ヨソクチ</t>
    </rPh>
    <rPh sb="21" eb="24">
      <t>セイゴウセイ</t>
    </rPh>
    <rPh sb="25" eb="26">
      <t>ハカ</t>
    </rPh>
    <phoneticPr fontId="2"/>
  </si>
  <si>
    <t>学納金の算定内容、決定の過程を明確にしている。</t>
    <rPh sb="0" eb="3">
      <t>ガクノウキン</t>
    </rPh>
    <rPh sb="4" eb="6">
      <t>サンテイ</t>
    </rPh>
    <rPh sb="6" eb="8">
      <t>ナイヨウ</t>
    </rPh>
    <rPh sb="9" eb="11">
      <t>ケッテイ</t>
    </rPh>
    <rPh sb="12" eb="14">
      <t>カテイ</t>
    </rPh>
    <rPh sb="15" eb="17">
      <t>メイカク</t>
    </rPh>
    <phoneticPr fontId="2"/>
  </si>
  <si>
    <t>学納金の水準を把握している。</t>
    <rPh sb="0" eb="3">
      <t>ガクノウキン</t>
    </rPh>
    <rPh sb="4" eb="6">
      <t>スイジュン</t>
    </rPh>
    <rPh sb="7" eb="9">
      <t>ハアク</t>
    </rPh>
    <phoneticPr fontId="2"/>
  </si>
  <si>
    <t>学納金等徴収する金額は、すべて明示している。</t>
    <rPh sb="0" eb="3">
      <t>ガクノウキン</t>
    </rPh>
    <rPh sb="3" eb="4">
      <t>トウ</t>
    </rPh>
    <rPh sb="4" eb="6">
      <t>チョウシュウ</t>
    </rPh>
    <rPh sb="8" eb="10">
      <t>キンガク</t>
    </rPh>
    <rPh sb="15" eb="17">
      <t>メイジ</t>
    </rPh>
    <phoneticPr fontId="2"/>
  </si>
  <si>
    <t>文部科学省通知の趣旨に基づき、入学辞退者に対する授業料の返還の取り扱いに対して募集要項などに明示し、適切に取り扱っている。</t>
    <rPh sb="0" eb="2">
      <t>モンブ</t>
    </rPh>
    <rPh sb="2" eb="5">
      <t>カガクショウ</t>
    </rPh>
    <rPh sb="5" eb="7">
      <t>ツウチ</t>
    </rPh>
    <rPh sb="8" eb="10">
      <t>シュシ</t>
    </rPh>
    <rPh sb="11" eb="12">
      <t>モト</t>
    </rPh>
    <rPh sb="15" eb="17">
      <t>ニュウガク</t>
    </rPh>
    <rPh sb="17" eb="20">
      <t>ジタイシャ</t>
    </rPh>
    <rPh sb="21" eb="22">
      <t>タイ</t>
    </rPh>
    <rPh sb="24" eb="27">
      <t>ジュギョウリョウ</t>
    </rPh>
    <rPh sb="28" eb="30">
      <t>ヘンカン</t>
    </rPh>
    <rPh sb="31" eb="32">
      <t>ト</t>
    </rPh>
    <rPh sb="33" eb="34">
      <t>アツカ</t>
    </rPh>
    <rPh sb="36" eb="37">
      <t>タイ</t>
    </rPh>
    <rPh sb="39" eb="41">
      <t>ボシュウ</t>
    </rPh>
    <rPh sb="41" eb="43">
      <t>ヨウコウ</t>
    </rPh>
    <rPh sb="46" eb="48">
      <t>メイジ</t>
    </rPh>
    <rPh sb="50" eb="52">
      <t>テキセツ</t>
    </rPh>
    <rPh sb="53" eb="54">
      <t>ト</t>
    </rPh>
    <rPh sb="55" eb="56">
      <t>アツカ</t>
    </rPh>
    <phoneticPr fontId="2"/>
  </si>
  <si>
    <t>8-28-1-②</t>
    <phoneticPr fontId="2"/>
  </si>
  <si>
    <t>応募者数・入学者数および定員充足率の推移を把握している。</t>
    <rPh sb="0" eb="3">
      <t>オウボシャ</t>
    </rPh>
    <rPh sb="3" eb="4">
      <t>スウ</t>
    </rPh>
    <rPh sb="5" eb="7">
      <t>ニュウガク</t>
    </rPh>
    <rPh sb="7" eb="8">
      <t>シャ</t>
    </rPh>
    <rPh sb="8" eb="9">
      <t>スウ</t>
    </rPh>
    <rPh sb="12" eb="14">
      <t>テイイン</t>
    </rPh>
    <rPh sb="14" eb="17">
      <t>ジュウソクリツ</t>
    </rPh>
    <rPh sb="18" eb="20">
      <t>スイイ</t>
    </rPh>
    <rPh sb="21" eb="23">
      <t>ハアク</t>
    </rPh>
    <phoneticPr fontId="2"/>
  </si>
  <si>
    <t>学校経営における財源の確保について、支部、設置医療施設、看護学校の三者で協議し、運営会議等で整備している。</t>
    <rPh sb="0" eb="2">
      <t>ガッコウ</t>
    </rPh>
    <rPh sb="2" eb="4">
      <t>ケイエイ</t>
    </rPh>
    <rPh sb="8" eb="10">
      <t>ザイゲン</t>
    </rPh>
    <rPh sb="11" eb="13">
      <t>カクホ</t>
    </rPh>
    <rPh sb="18" eb="20">
      <t>シブ</t>
    </rPh>
    <rPh sb="21" eb="23">
      <t>セッチ</t>
    </rPh>
    <rPh sb="23" eb="25">
      <t>イリョウ</t>
    </rPh>
    <rPh sb="25" eb="27">
      <t>シセツ</t>
    </rPh>
    <rPh sb="28" eb="30">
      <t>カンゴ</t>
    </rPh>
    <rPh sb="30" eb="32">
      <t>ガッコウ</t>
    </rPh>
    <rPh sb="33" eb="35">
      <t>サンシャ</t>
    </rPh>
    <rPh sb="36" eb="38">
      <t>キョウギ</t>
    </rPh>
    <rPh sb="40" eb="42">
      <t>ウンエイ</t>
    </rPh>
    <rPh sb="42" eb="44">
      <t>カイギ</t>
    </rPh>
    <rPh sb="44" eb="45">
      <t>トウ</t>
    </rPh>
    <rPh sb="46" eb="48">
      <t>セイビ</t>
    </rPh>
    <phoneticPr fontId="2"/>
  </si>
  <si>
    <t>財源の用途について、教職員が効果的な運用を検討している。</t>
    <rPh sb="0" eb="2">
      <t>ザイゲン</t>
    </rPh>
    <rPh sb="3" eb="5">
      <t>ヨウト</t>
    </rPh>
    <rPh sb="10" eb="13">
      <t>キョウショクイン</t>
    </rPh>
    <rPh sb="14" eb="17">
      <t>コウカテキ</t>
    </rPh>
    <rPh sb="18" eb="20">
      <t>ウンヨウ</t>
    </rPh>
    <rPh sb="21" eb="23">
      <t>ケントウ</t>
    </rPh>
    <phoneticPr fontId="2"/>
  </si>
  <si>
    <t>学生納付金収益、補助金（国・県・市・その他）、救護看護師養成経費（本社・支部設置病院医療施設）等の財源を活用している。</t>
    <rPh sb="0" eb="2">
      <t>ガクセイ</t>
    </rPh>
    <rPh sb="2" eb="5">
      <t>ノウフキン</t>
    </rPh>
    <rPh sb="5" eb="7">
      <t>シュウエキ</t>
    </rPh>
    <rPh sb="8" eb="11">
      <t>ホジョキン</t>
    </rPh>
    <rPh sb="12" eb="13">
      <t>クニ</t>
    </rPh>
    <rPh sb="14" eb="15">
      <t>ケン</t>
    </rPh>
    <rPh sb="16" eb="17">
      <t>シ</t>
    </rPh>
    <rPh sb="20" eb="21">
      <t>タ</t>
    </rPh>
    <rPh sb="23" eb="25">
      <t>キュウゴ</t>
    </rPh>
    <rPh sb="25" eb="28">
      <t>カンゴシ</t>
    </rPh>
    <rPh sb="28" eb="30">
      <t>ヨウセイ</t>
    </rPh>
    <rPh sb="30" eb="32">
      <t>ケイヒ</t>
    </rPh>
    <rPh sb="33" eb="35">
      <t>ホンシャ</t>
    </rPh>
    <rPh sb="36" eb="38">
      <t>シブ</t>
    </rPh>
    <rPh sb="38" eb="40">
      <t>セッチ</t>
    </rPh>
    <rPh sb="40" eb="42">
      <t>ビョウイン</t>
    </rPh>
    <rPh sb="42" eb="44">
      <t>イリョウ</t>
    </rPh>
    <rPh sb="44" eb="46">
      <t>シセツ</t>
    </rPh>
    <rPh sb="47" eb="48">
      <t>トウ</t>
    </rPh>
    <rPh sb="49" eb="51">
      <t>ザイゲン</t>
    </rPh>
    <rPh sb="52" eb="54">
      <t>カツヨウ</t>
    </rPh>
    <phoneticPr fontId="2"/>
  </si>
  <si>
    <t>収支の状況について、定期的に把握している。</t>
    <rPh sb="0" eb="2">
      <t>シュウシ</t>
    </rPh>
    <rPh sb="3" eb="5">
      <t>ジョウキョウ</t>
    </rPh>
    <rPh sb="10" eb="13">
      <t>テイキテキ</t>
    </rPh>
    <rPh sb="14" eb="16">
      <t>ハアク</t>
    </rPh>
    <phoneticPr fontId="2"/>
  </si>
  <si>
    <t>コスト管理を適切に行っている。</t>
    <rPh sb="3" eb="5">
      <t>カンリ</t>
    </rPh>
    <rPh sb="6" eb="8">
      <t>テキセツ</t>
    </rPh>
    <rPh sb="9" eb="10">
      <t>オコナ</t>
    </rPh>
    <phoneticPr fontId="2"/>
  </si>
  <si>
    <t>教育研究費比率、人件費比率は、適切な数値になっている。</t>
    <rPh sb="0" eb="2">
      <t>キョウイク</t>
    </rPh>
    <rPh sb="2" eb="5">
      <t>ケンキュウヒ</t>
    </rPh>
    <rPh sb="5" eb="7">
      <t>ヒリツ</t>
    </rPh>
    <rPh sb="8" eb="11">
      <t>ジンケンヒ</t>
    </rPh>
    <rPh sb="11" eb="13">
      <t>ヒリツ</t>
    </rPh>
    <rPh sb="15" eb="17">
      <t>テキセツ</t>
    </rPh>
    <rPh sb="18" eb="20">
      <t>スウチ</t>
    </rPh>
    <phoneticPr fontId="2"/>
  </si>
  <si>
    <t>改善が必要な場合において、今後の財務改善計画を策定している。</t>
    <rPh sb="0" eb="2">
      <t>カイゼン</t>
    </rPh>
    <rPh sb="3" eb="5">
      <t>ヒツヨウ</t>
    </rPh>
    <rPh sb="6" eb="8">
      <t>バアイ</t>
    </rPh>
    <rPh sb="13" eb="15">
      <t>コンゴ</t>
    </rPh>
    <rPh sb="16" eb="18">
      <t>ザイム</t>
    </rPh>
    <rPh sb="18" eb="20">
      <t>カイゼン</t>
    </rPh>
    <rPh sb="20" eb="22">
      <t>ケイカク</t>
    </rPh>
    <rPh sb="23" eb="25">
      <t>サクテイ</t>
    </rPh>
    <phoneticPr fontId="2"/>
  </si>
  <si>
    <t>予算編成に際して、教育目標、中期目標、事業計画等と整合性を図っている。</t>
    <rPh sb="0" eb="2">
      <t>ヨサン</t>
    </rPh>
    <rPh sb="2" eb="4">
      <t>ヘンセイ</t>
    </rPh>
    <rPh sb="5" eb="6">
      <t>サイ</t>
    </rPh>
    <rPh sb="9" eb="11">
      <t>キョウイク</t>
    </rPh>
    <rPh sb="11" eb="13">
      <t>モクヒョウ</t>
    </rPh>
    <rPh sb="14" eb="16">
      <t>チュウキ</t>
    </rPh>
    <rPh sb="16" eb="18">
      <t>モクヒョウ</t>
    </rPh>
    <rPh sb="19" eb="21">
      <t>ジギョウ</t>
    </rPh>
    <rPh sb="21" eb="23">
      <t>ケイカク</t>
    </rPh>
    <rPh sb="23" eb="24">
      <t>トウ</t>
    </rPh>
    <rPh sb="25" eb="28">
      <t>セイゴウセイ</t>
    </rPh>
    <rPh sb="29" eb="30">
      <t>ハカ</t>
    </rPh>
    <phoneticPr fontId="2"/>
  </si>
  <si>
    <t>教師会議、学校運営会議で年間の学校運営に関する予算案を立案、検討している。</t>
    <rPh sb="0" eb="2">
      <t>キョウシ</t>
    </rPh>
    <rPh sb="2" eb="4">
      <t>カイギ</t>
    </rPh>
    <rPh sb="5" eb="7">
      <t>ガッコウ</t>
    </rPh>
    <rPh sb="7" eb="9">
      <t>ウンエイ</t>
    </rPh>
    <rPh sb="9" eb="11">
      <t>カイギ</t>
    </rPh>
    <rPh sb="12" eb="14">
      <t>ネンカン</t>
    </rPh>
    <rPh sb="15" eb="17">
      <t>ガッコウ</t>
    </rPh>
    <rPh sb="17" eb="19">
      <t>ウンエイ</t>
    </rPh>
    <rPh sb="20" eb="21">
      <t>カン</t>
    </rPh>
    <rPh sb="23" eb="25">
      <t>ヨサン</t>
    </rPh>
    <rPh sb="25" eb="26">
      <t>アン</t>
    </rPh>
    <rPh sb="27" eb="29">
      <t>リツアン</t>
    </rPh>
    <rPh sb="30" eb="32">
      <t>ケントウ</t>
    </rPh>
    <phoneticPr fontId="2"/>
  </si>
  <si>
    <t>予算の執行計画を策定している。</t>
    <rPh sb="0" eb="2">
      <t>ヨサン</t>
    </rPh>
    <rPh sb="3" eb="5">
      <t>シッコウ</t>
    </rPh>
    <rPh sb="5" eb="7">
      <t>ケイカク</t>
    </rPh>
    <rPh sb="8" eb="10">
      <t>サクテイ</t>
    </rPh>
    <phoneticPr fontId="2"/>
  </si>
  <si>
    <t>予算と決算に大きな乖離を生じていない。</t>
    <rPh sb="0" eb="2">
      <t>ヨサン</t>
    </rPh>
    <rPh sb="3" eb="5">
      <t>ケッサン</t>
    </rPh>
    <rPh sb="6" eb="7">
      <t>オオ</t>
    </rPh>
    <rPh sb="9" eb="11">
      <t>カイリ</t>
    </rPh>
    <rPh sb="12" eb="13">
      <t>ショウ</t>
    </rPh>
    <phoneticPr fontId="2"/>
  </si>
  <si>
    <t>予算超過が見込まれる場合、適切に補正規定に沿って運用している。</t>
    <rPh sb="0" eb="2">
      <t>ヨサン</t>
    </rPh>
    <rPh sb="2" eb="4">
      <t>チョウカ</t>
    </rPh>
    <rPh sb="5" eb="7">
      <t>ミコ</t>
    </rPh>
    <rPh sb="10" eb="12">
      <t>バアイ</t>
    </rPh>
    <rPh sb="13" eb="15">
      <t>テキセツ</t>
    </rPh>
    <rPh sb="16" eb="18">
      <t>ホセイ</t>
    </rPh>
    <rPh sb="18" eb="20">
      <t>キテイ</t>
    </rPh>
    <rPh sb="21" eb="22">
      <t>ソ</t>
    </rPh>
    <rPh sb="24" eb="26">
      <t>ウンヨウ</t>
    </rPh>
    <phoneticPr fontId="2"/>
  </si>
  <si>
    <t>設置医療施設の予算規程、経理規程に沿って運用している。</t>
    <rPh sb="0" eb="2">
      <t>セッチ</t>
    </rPh>
    <rPh sb="2" eb="4">
      <t>イリョウ</t>
    </rPh>
    <rPh sb="4" eb="6">
      <t>シセツ</t>
    </rPh>
    <rPh sb="7" eb="9">
      <t>ヨサン</t>
    </rPh>
    <rPh sb="9" eb="11">
      <t>キテイ</t>
    </rPh>
    <rPh sb="12" eb="14">
      <t>ケイリ</t>
    </rPh>
    <rPh sb="14" eb="16">
      <t>キテイ</t>
    </rPh>
    <rPh sb="17" eb="18">
      <t>ソ</t>
    </rPh>
    <rPh sb="20" eb="22">
      <t>ウンヨウ</t>
    </rPh>
    <phoneticPr fontId="2"/>
  </si>
  <si>
    <t>予算執行にあたってチェック体制を整備するなど、適切な会計処理を行っている。</t>
    <rPh sb="0" eb="2">
      <t>ヨサン</t>
    </rPh>
    <rPh sb="2" eb="4">
      <t>シッコウ</t>
    </rPh>
    <rPh sb="13" eb="15">
      <t>タイセイ</t>
    </rPh>
    <rPh sb="16" eb="18">
      <t>セイビ</t>
    </rPh>
    <rPh sb="23" eb="25">
      <t>テキセツ</t>
    </rPh>
    <rPh sb="26" eb="28">
      <t>カイケイ</t>
    </rPh>
    <rPh sb="28" eb="30">
      <t>ショリ</t>
    </rPh>
    <rPh sb="31" eb="32">
      <t>オコナ</t>
    </rPh>
    <phoneticPr fontId="2"/>
  </si>
  <si>
    <t>会計監査について明文化されている。</t>
    <rPh sb="0" eb="2">
      <t>カイケイ</t>
    </rPh>
    <rPh sb="2" eb="4">
      <t>カンサ</t>
    </rPh>
    <rPh sb="8" eb="11">
      <t>メイブンカ</t>
    </rPh>
    <phoneticPr fontId="2"/>
  </si>
  <si>
    <t>会計監査人により、会計監査報告がなされている。</t>
    <rPh sb="0" eb="2">
      <t>カイケイ</t>
    </rPh>
    <rPh sb="2" eb="4">
      <t>カンサ</t>
    </rPh>
    <rPh sb="4" eb="5">
      <t>ニン</t>
    </rPh>
    <rPh sb="9" eb="11">
      <t>カイケイ</t>
    </rPh>
    <rPh sb="11" eb="13">
      <t>カンサ</t>
    </rPh>
    <rPh sb="13" eb="15">
      <t>ホウコク</t>
    </rPh>
    <phoneticPr fontId="2"/>
  </si>
  <si>
    <t>監査時における改善意見について記録し、適切に対応している。</t>
    <rPh sb="0" eb="2">
      <t>カンサ</t>
    </rPh>
    <rPh sb="2" eb="3">
      <t>ジ</t>
    </rPh>
    <rPh sb="7" eb="9">
      <t>カイゼン</t>
    </rPh>
    <rPh sb="9" eb="11">
      <t>イケン</t>
    </rPh>
    <rPh sb="15" eb="17">
      <t>キロク</t>
    </rPh>
    <rPh sb="19" eb="21">
      <t>テキセツ</t>
    </rPh>
    <rPh sb="22" eb="24">
      <t>タイオウ</t>
    </rPh>
    <phoneticPr fontId="2"/>
  </si>
  <si>
    <t>財務情報について、在学生その他の利害関係人から請求があった場合、閲覧に供する書類が整っている。</t>
    <rPh sb="0" eb="2">
      <t>ザイム</t>
    </rPh>
    <rPh sb="2" eb="4">
      <t>ジョウホウ</t>
    </rPh>
    <rPh sb="9" eb="12">
      <t>ザイガクセイ</t>
    </rPh>
    <rPh sb="14" eb="15">
      <t>タ</t>
    </rPh>
    <rPh sb="16" eb="18">
      <t>リガイ</t>
    </rPh>
    <rPh sb="18" eb="20">
      <t>カンケイ</t>
    </rPh>
    <rPh sb="20" eb="21">
      <t>ニン</t>
    </rPh>
    <rPh sb="23" eb="25">
      <t>セイキュウ</t>
    </rPh>
    <rPh sb="29" eb="31">
      <t>バアイ</t>
    </rPh>
    <rPh sb="32" eb="34">
      <t>エツラン</t>
    </rPh>
    <rPh sb="35" eb="36">
      <t>キョウ</t>
    </rPh>
    <rPh sb="38" eb="40">
      <t>ショルイ</t>
    </rPh>
    <rPh sb="41" eb="42">
      <t>トトノ</t>
    </rPh>
    <phoneticPr fontId="2"/>
  </si>
  <si>
    <t>関係法令及び設置基準等に基づき、学校運営を行うと共に、必要な諸届等を適切に行っている。</t>
    <rPh sb="0" eb="2">
      <t>カンケイ</t>
    </rPh>
    <rPh sb="2" eb="4">
      <t>ホウレイ</t>
    </rPh>
    <rPh sb="4" eb="5">
      <t>オヨ</t>
    </rPh>
    <rPh sb="6" eb="8">
      <t>セッチ</t>
    </rPh>
    <rPh sb="8" eb="10">
      <t>キジュン</t>
    </rPh>
    <rPh sb="10" eb="11">
      <t>トウ</t>
    </rPh>
    <rPh sb="12" eb="13">
      <t>モト</t>
    </rPh>
    <rPh sb="16" eb="18">
      <t>ガッコウ</t>
    </rPh>
    <rPh sb="18" eb="20">
      <t>ウンエイ</t>
    </rPh>
    <rPh sb="21" eb="22">
      <t>オコナ</t>
    </rPh>
    <rPh sb="24" eb="25">
      <t>トモ</t>
    </rPh>
    <rPh sb="27" eb="29">
      <t>ヒツヨウ</t>
    </rPh>
    <rPh sb="30" eb="31">
      <t>ショ</t>
    </rPh>
    <rPh sb="31" eb="32">
      <t>トドケ</t>
    </rPh>
    <rPh sb="32" eb="33">
      <t>トウ</t>
    </rPh>
    <rPh sb="34" eb="36">
      <t>テキセツ</t>
    </rPh>
    <rPh sb="37" eb="38">
      <t>オコナ</t>
    </rPh>
    <phoneticPr fontId="2"/>
  </si>
  <si>
    <t>学校運営に必要な規則・規定等を整備し、適切に運用している。</t>
    <rPh sb="0" eb="2">
      <t>ガッコウ</t>
    </rPh>
    <rPh sb="2" eb="4">
      <t>ウンエイ</t>
    </rPh>
    <rPh sb="5" eb="7">
      <t>ヒツヨウ</t>
    </rPh>
    <rPh sb="8" eb="10">
      <t>キソク</t>
    </rPh>
    <rPh sb="11" eb="13">
      <t>キテイ</t>
    </rPh>
    <rPh sb="13" eb="14">
      <t>トウ</t>
    </rPh>
    <rPh sb="15" eb="17">
      <t>セイビ</t>
    </rPh>
    <rPh sb="19" eb="21">
      <t>テキセツ</t>
    </rPh>
    <rPh sb="22" eb="24">
      <t>ウンヨウ</t>
    </rPh>
    <phoneticPr fontId="2"/>
  </si>
  <si>
    <t>ハラスメントの防止のための方針を明確化し、対応マニュアルを策定して適切に運用している。</t>
    <rPh sb="7" eb="9">
      <t>ボウシ</t>
    </rPh>
    <rPh sb="13" eb="15">
      <t>ホウシン</t>
    </rPh>
    <rPh sb="16" eb="19">
      <t>メイカクカ</t>
    </rPh>
    <rPh sb="21" eb="23">
      <t>タイオウ</t>
    </rPh>
    <rPh sb="29" eb="31">
      <t>サクテイ</t>
    </rPh>
    <rPh sb="33" eb="35">
      <t>テキセツ</t>
    </rPh>
    <rPh sb="36" eb="38">
      <t>ウンヨウ</t>
    </rPh>
    <phoneticPr fontId="2"/>
  </si>
  <si>
    <t>教職員、学生に対し、コンプライアンスに関する相談窓口を設置している。</t>
    <rPh sb="0" eb="3">
      <t>キョウショクイン</t>
    </rPh>
    <rPh sb="4" eb="6">
      <t>ガクセイ</t>
    </rPh>
    <rPh sb="7" eb="8">
      <t>タイ</t>
    </rPh>
    <rPh sb="19" eb="20">
      <t>カン</t>
    </rPh>
    <rPh sb="22" eb="24">
      <t>ソウダン</t>
    </rPh>
    <rPh sb="24" eb="26">
      <t>マドグチ</t>
    </rPh>
    <rPh sb="27" eb="29">
      <t>セッチ</t>
    </rPh>
    <phoneticPr fontId="2"/>
  </si>
  <si>
    <t>教職員、学生に対し、コンプライアンスに関する研修・教育を行っている。</t>
    <rPh sb="0" eb="3">
      <t>キョウショクイン</t>
    </rPh>
    <rPh sb="4" eb="6">
      <t>ガクセイ</t>
    </rPh>
    <rPh sb="7" eb="8">
      <t>タイ</t>
    </rPh>
    <rPh sb="19" eb="20">
      <t>カン</t>
    </rPh>
    <rPh sb="22" eb="24">
      <t>ケンシュウ</t>
    </rPh>
    <rPh sb="25" eb="27">
      <t>キョウイク</t>
    </rPh>
    <rPh sb="28" eb="29">
      <t>オコナ</t>
    </rPh>
    <phoneticPr fontId="2"/>
  </si>
  <si>
    <t>個人情報保護に関する取扱い方針・規定を定め、適切に運用している。</t>
    <rPh sb="0" eb="2">
      <t>コジン</t>
    </rPh>
    <rPh sb="2" eb="4">
      <t>ジョウホウ</t>
    </rPh>
    <rPh sb="4" eb="6">
      <t>ホゴ</t>
    </rPh>
    <rPh sb="7" eb="8">
      <t>カン</t>
    </rPh>
    <rPh sb="10" eb="12">
      <t>トリアツカ</t>
    </rPh>
    <rPh sb="13" eb="15">
      <t>ホウシン</t>
    </rPh>
    <rPh sb="16" eb="18">
      <t>キテイ</t>
    </rPh>
    <rPh sb="19" eb="20">
      <t>サダ</t>
    </rPh>
    <rPh sb="22" eb="24">
      <t>テキセツ</t>
    </rPh>
    <rPh sb="25" eb="27">
      <t>ウンヨウ</t>
    </rPh>
    <phoneticPr fontId="2"/>
  </si>
  <si>
    <t>大量の個人データを蓄積した電磁記録の取り扱いに関して、規定を定め、適切に運用している。</t>
    <rPh sb="0" eb="2">
      <t>タイリョウ</t>
    </rPh>
    <rPh sb="3" eb="5">
      <t>コジン</t>
    </rPh>
    <rPh sb="9" eb="11">
      <t>チクセキ</t>
    </rPh>
    <rPh sb="13" eb="15">
      <t>デンジ</t>
    </rPh>
    <rPh sb="15" eb="17">
      <t>キロク</t>
    </rPh>
    <rPh sb="18" eb="19">
      <t>ト</t>
    </rPh>
    <rPh sb="20" eb="21">
      <t>アツカ</t>
    </rPh>
    <rPh sb="23" eb="24">
      <t>カン</t>
    </rPh>
    <rPh sb="27" eb="29">
      <t>キテイ</t>
    </rPh>
    <rPh sb="30" eb="31">
      <t>サダ</t>
    </rPh>
    <rPh sb="33" eb="35">
      <t>テキセツ</t>
    </rPh>
    <rPh sb="36" eb="38">
      <t>ウンヨウ</t>
    </rPh>
    <phoneticPr fontId="2"/>
  </si>
  <si>
    <t>ソーシャルメディアの適正利用に関する規定を定め、適切に運用する。</t>
    <rPh sb="10" eb="12">
      <t>テキセイ</t>
    </rPh>
    <rPh sb="12" eb="14">
      <t>リヨウ</t>
    </rPh>
    <rPh sb="15" eb="16">
      <t>カン</t>
    </rPh>
    <rPh sb="18" eb="20">
      <t>キテイ</t>
    </rPh>
    <rPh sb="21" eb="22">
      <t>サダ</t>
    </rPh>
    <rPh sb="24" eb="26">
      <t>テキセツ</t>
    </rPh>
    <rPh sb="27" eb="29">
      <t>ウンヨウ</t>
    </rPh>
    <phoneticPr fontId="2"/>
  </si>
  <si>
    <t>学校が開設したサイトの運用にあたって、情報漏洩等の防止策を講じている。</t>
    <rPh sb="0" eb="2">
      <t>ガッコウ</t>
    </rPh>
    <rPh sb="3" eb="5">
      <t>カイセツ</t>
    </rPh>
    <rPh sb="11" eb="13">
      <t>ウンヨウ</t>
    </rPh>
    <rPh sb="19" eb="21">
      <t>ジョウホウ</t>
    </rPh>
    <rPh sb="21" eb="23">
      <t>ロウエイ</t>
    </rPh>
    <rPh sb="23" eb="24">
      <t>トウ</t>
    </rPh>
    <rPh sb="25" eb="27">
      <t>ボウシ</t>
    </rPh>
    <rPh sb="27" eb="28">
      <t>サク</t>
    </rPh>
    <rPh sb="29" eb="30">
      <t>コウ</t>
    </rPh>
    <phoneticPr fontId="2"/>
  </si>
  <si>
    <t>教職員・学生に対して、ソーシャルメディアの適正利用や個人情報管理に関する啓発及び教育を実施している。</t>
    <rPh sb="0" eb="3">
      <t>キョウショクイン</t>
    </rPh>
    <rPh sb="4" eb="6">
      <t>ガクセイ</t>
    </rPh>
    <rPh sb="7" eb="8">
      <t>タイ</t>
    </rPh>
    <rPh sb="21" eb="23">
      <t>テキセイ</t>
    </rPh>
    <rPh sb="23" eb="25">
      <t>リヨウ</t>
    </rPh>
    <rPh sb="26" eb="28">
      <t>コジン</t>
    </rPh>
    <rPh sb="28" eb="30">
      <t>ジョウホウ</t>
    </rPh>
    <rPh sb="30" eb="32">
      <t>カンリ</t>
    </rPh>
    <rPh sb="33" eb="34">
      <t>カン</t>
    </rPh>
    <rPh sb="36" eb="38">
      <t>ケイハツ</t>
    </rPh>
    <rPh sb="38" eb="39">
      <t>オヨ</t>
    </rPh>
    <rPh sb="40" eb="42">
      <t>キョウイク</t>
    </rPh>
    <rPh sb="43" eb="45">
      <t>ジッシ</t>
    </rPh>
    <phoneticPr fontId="2"/>
  </si>
  <si>
    <t>実施に関し、学則及び規定等を整備し実施している。</t>
    <rPh sb="0" eb="2">
      <t>ジッシ</t>
    </rPh>
    <rPh sb="3" eb="4">
      <t>カン</t>
    </rPh>
    <rPh sb="6" eb="8">
      <t>ガクソク</t>
    </rPh>
    <rPh sb="8" eb="9">
      <t>オヨ</t>
    </rPh>
    <rPh sb="10" eb="12">
      <t>キテイ</t>
    </rPh>
    <rPh sb="12" eb="13">
      <t>トウ</t>
    </rPh>
    <rPh sb="14" eb="16">
      <t>セイビ</t>
    </rPh>
    <rPh sb="17" eb="19">
      <t>ジッシ</t>
    </rPh>
    <phoneticPr fontId="2"/>
  </si>
  <si>
    <t>実施にかかる組織体制を整備し、毎年度定期的に取り組んでいる。</t>
    <rPh sb="0" eb="2">
      <t>ジッシ</t>
    </rPh>
    <rPh sb="6" eb="8">
      <t>ソシキ</t>
    </rPh>
    <rPh sb="8" eb="10">
      <t>タイセイ</t>
    </rPh>
    <rPh sb="11" eb="13">
      <t>セイビ</t>
    </rPh>
    <rPh sb="15" eb="18">
      <t>マイネンド</t>
    </rPh>
    <rPh sb="18" eb="21">
      <t>テイキテキ</t>
    </rPh>
    <rPh sb="22" eb="23">
      <t>ト</t>
    </rPh>
    <rPh sb="24" eb="25">
      <t>ク</t>
    </rPh>
    <phoneticPr fontId="2"/>
  </si>
  <si>
    <t>評価結果に基づき、学校改善に取り組んでいる。</t>
    <rPh sb="0" eb="2">
      <t>ヒョウカ</t>
    </rPh>
    <rPh sb="2" eb="4">
      <t>ケッカ</t>
    </rPh>
    <rPh sb="5" eb="6">
      <t>モト</t>
    </rPh>
    <rPh sb="9" eb="11">
      <t>ガッコウ</t>
    </rPh>
    <rPh sb="11" eb="13">
      <t>カイゼン</t>
    </rPh>
    <rPh sb="14" eb="15">
      <t>ト</t>
    </rPh>
    <rPh sb="16" eb="17">
      <t>ク</t>
    </rPh>
    <phoneticPr fontId="2"/>
  </si>
  <si>
    <t>評価結果を報告書にまとめている。</t>
    <rPh sb="0" eb="2">
      <t>ヒョウカ</t>
    </rPh>
    <rPh sb="2" eb="4">
      <t>ケッカ</t>
    </rPh>
    <rPh sb="5" eb="8">
      <t>ホウコクショ</t>
    </rPh>
    <phoneticPr fontId="2"/>
  </si>
  <si>
    <t>評価結果をホームページに掲載する等、広く社会に公表している。</t>
    <rPh sb="0" eb="2">
      <t>ヒョウカ</t>
    </rPh>
    <rPh sb="2" eb="4">
      <t>ケッカ</t>
    </rPh>
    <rPh sb="12" eb="14">
      <t>ケイサイ</t>
    </rPh>
    <rPh sb="16" eb="17">
      <t>トウ</t>
    </rPh>
    <rPh sb="18" eb="19">
      <t>ヒロ</t>
    </rPh>
    <rPh sb="20" eb="22">
      <t>シャカイ</t>
    </rPh>
    <rPh sb="23" eb="25">
      <t>コウヒョウ</t>
    </rPh>
    <phoneticPr fontId="2"/>
  </si>
  <si>
    <t>実施のための組織体制を整備している。</t>
    <rPh sb="0" eb="2">
      <t>ジッシ</t>
    </rPh>
    <rPh sb="6" eb="8">
      <t>ソシキ</t>
    </rPh>
    <rPh sb="8" eb="10">
      <t>タイセイ</t>
    </rPh>
    <rPh sb="11" eb="13">
      <t>セイビ</t>
    </rPh>
    <phoneticPr fontId="2"/>
  </si>
  <si>
    <t>設置課程・学科の関連業界等から委員を適切に選任している。</t>
    <rPh sb="0" eb="2">
      <t>セッチ</t>
    </rPh>
    <rPh sb="2" eb="4">
      <t>カテイ</t>
    </rPh>
    <rPh sb="5" eb="7">
      <t>ガッカ</t>
    </rPh>
    <rPh sb="8" eb="10">
      <t>カンレン</t>
    </rPh>
    <rPh sb="10" eb="12">
      <t>ギョウカイ</t>
    </rPh>
    <rPh sb="12" eb="13">
      <t>トウ</t>
    </rPh>
    <rPh sb="15" eb="17">
      <t>イイン</t>
    </rPh>
    <rPh sb="18" eb="20">
      <t>テキセツ</t>
    </rPh>
    <rPh sb="21" eb="23">
      <t>センニン</t>
    </rPh>
    <phoneticPr fontId="2"/>
  </si>
  <si>
    <t>学校の概要、教育内容、教職員等の教育情報を、積極的に公表している。</t>
    <rPh sb="0" eb="2">
      <t>ガッコウ</t>
    </rPh>
    <rPh sb="3" eb="5">
      <t>ガイヨウ</t>
    </rPh>
    <rPh sb="6" eb="8">
      <t>キョウイク</t>
    </rPh>
    <rPh sb="8" eb="10">
      <t>ナイヨウ</t>
    </rPh>
    <rPh sb="11" eb="14">
      <t>キョウショクイン</t>
    </rPh>
    <rPh sb="14" eb="15">
      <t>トウ</t>
    </rPh>
    <rPh sb="16" eb="18">
      <t>キョウイク</t>
    </rPh>
    <rPh sb="18" eb="20">
      <t>ジョウホウ</t>
    </rPh>
    <rPh sb="22" eb="25">
      <t>セッキョクテキ</t>
    </rPh>
    <rPh sb="26" eb="28">
      <t>コウヒョウ</t>
    </rPh>
    <phoneticPr fontId="2"/>
  </si>
  <si>
    <t>学校の概要、教育内容、教職員等の教育情報を、学生・保護者・関連業界等、広く社会に公開している。</t>
    <rPh sb="0" eb="2">
      <t>ガッコウ</t>
    </rPh>
    <rPh sb="3" eb="5">
      <t>ガイヨウ</t>
    </rPh>
    <rPh sb="6" eb="8">
      <t>キョウイク</t>
    </rPh>
    <rPh sb="8" eb="10">
      <t>ナイヨウ</t>
    </rPh>
    <rPh sb="11" eb="14">
      <t>キョウショクイン</t>
    </rPh>
    <rPh sb="14" eb="15">
      <t>トウ</t>
    </rPh>
    <rPh sb="16" eb="18">
      <t>キョウイク</t>
    </rPh>
    <rPh sb="18" eb="20">
      <t>ジョウホウ</t>
    </rPh>
    <rPh sb="22" eb="24">
      <t>ガクセイ</t>
    </rPh>
    <rPh sb="25" eb="28">
      <t>ホゴシャ</t>
    </rPh>
    <rPh sb="29" eb="31">
      <t>カンレン</t>
    </rPh>
    <rPh sb="31" eb="33">
      <t>ギョウカイ</t>
    </rPh>
    <rPh sb="33" eb="34">
      <t>トウ</t>
    </rPh>
    <rPh sb="35" eb="36">
      <t>ヒロ</t>
    </rPh>
    <rPh sb="37" eb="39">
      <t>シャカイ</t>
    </rPh>
    <rPh sb="40" eb="42">
      <t>コウカイ</t>
    </rPh>
    <phoneticPr fontId="2"/>
  </si>
  <si>
    <t>地域との連携に関する方針・規定等を整備している。</t>
    <rPh sb="0" eb="2">
      <t>チイキ</t>
    </rPh>
    <rPh sb="4" eb="6">
      <t>レンケイ</t>
    </rPh>
    <rPh sb="7" eb="8">
      <t>カン</t>
    </rPh>
    <rPh sb="10" eb="12">
      <t>ホウシン</t>
    </rPh>
    <rPh sb="13" eb="15">
      <t>キテイ</t>
    </rPh>
    <rPh sb="15" eb="16">
      <t>トウ</t>
    </rPh>
    <rPh sb="17" eb="19">
      <t>セイビ</t>
    </rPh>
    <phoneticPr fontId="2"/>
  </si>
  <si>
    <t>社会との連携に向けて、地域のニーズを把握している。</t>
    <rPh sb="0" eb="2">
      <t>シャカイ</t>
    </rPh>
    <rPh sb="4" eb="6">
      <t>レンケイ</t>
    </rPh>
    <rPh sb="7" eb="8">
      <t>ム</t>
    </rPh>
    <rPh sb="11" eb="13">
      <t>チイキ</t>
    </rPh>
    <rPh sb="18" eb="20">
      <t>ハアク</t>
    </rPh>
    <phoneticPr fontId="2"/>
  </si>
  <si>
    <t>学校から地域社会へ、教員の派遣や学校教育に関する活動を行っている。</t>
    <rPh sb="0" eb="2">
      <t>ガッコウ</t>
    </rPh>
    <rPh sb="4" eb="6">
      <t>チイキ</t>
    </rPh>
    <rPh sb="6" eb="8">
      <t>シャカイ</t>
    </rPh>
    <rPh sb="10" eb="12">
      <t>キョウイン</t>
    </rPh>
    <rPh sb="13" eb="15">
      <t>ハケン</t>
    </rPh>
    <rPh sb="16" eb="18">
      <t>ガッコウ</t>
    </rPh>
    <rPh sb="18" eb="20">
      <t>キョウイク</t>
    </rPh>
    <rPh sb="21" eb="22">
      <t>カン</t>
    </rPh>
    <rPh sb="24" eb="26">
      <t>カツドウ</t>
    </rPh>
    <rPh sb="27" eb="28">
      <t>オコナ</t>
    </rPh>
    <phoneticPr fontId="2"/>
  </si>
  <si>
    <t>学校施設・設備等を関連業界・卒業生等に開放している。</t>
    <rPh sb="0" eb="2">
      <t>ガッコウ</t>
    </rPh>
    <rPh sb="2" eb="4">
      <t>シセツ</t>
    </rPh>
    <rPh sb="5" eb="7">
      <t>セツビ</t>
    </rPh>
    <rPh sb="7" eb="8">
      <t>トウ</t>
    </rPh>
    <rPh sb="9" eb="11">
      <t>カンレン</t>
    </rPh>
    <rPh sb="11" eb="13">
      <t>ギョウカイ</t>
    </rPh>
    <rPh sb="14" eb="17">
      <t>ソツギョウセイ</t>
    </rPh>
    <rPh sb="17" eb="18">
      <t>トウ</t>
    </rPh>
    <rPh sb="19" eb="21">
      <t>カイホウ</t>
    </rPh>
    <phoneticPr fontId="2"/>
  </si>
  <si>
    <t>環境問題など重要な社会問題の解決に貢献するための活動を行っている。</t>
    <rPh sb="0" eb="2">
      <t>カンキョウ</t>
    </rPh>
    <rPh sb="2" eb="4">
      <t>モンダイ</t>
    </rPh>
    <rPh sb="6" eb="8">
      <t>ジュウヨウ</t>
    </rPh>
    <rPh sb="9" eb="11">
      <t>シャカイ</t>
    </rPh>
    <rPh sb="11" eb="13">
      <t>モンダイ</t>
    </rPh>
    <rPh sb="14" eb="16">
      <t>カイケツ</t>
    </rPh>
    <rPh sb="17" eb="19">
      <t>コウケン</t>
    </rPh>
    <rPh sb="24" eb="26">
      <t>カツドウ</t>
    </rPh>
    <rPh sb="27" eb="28">
      <t>オコナ</t>
    </rPh>
    <phoneticPr fontId="2"/>
  </si>
  <si>
    <t>教職員・学生に対し、重要な社会問題に対する問題意識の醸成のための研修・教育に取り組んでいる。</t>
    <rPh sb="0" eb="3">
      <t>キョウショクイン</t>
    </rPh>
    <rPh sb="4" eb="6">
      <t>ガクセイ</t>
    </rPh>
    <rPh sb="7" eb="8">
      <t>タイ</t>
    </rPh>
    <rPh sb="10" eb="12">
      <t>ジュウヨウ</t>
    </rPh>
    <rPh sb="13" eb="15">
      <t>シャカイ</t>
    </rPh>
    <rPh sb="15" eb="17">
      <t>モンダイ</t>
    </rPh>
    <rPh sb="18" eb="19">
      <t>タイ</t>
    </rPh>
    <rPh sb="21" eb="23">
      <t>モンダイ</t>
    </rPh>
    <rPh sb="23" eb="25">
      <t>イシキ</t>
    </rPh>
    <rPh sb="26" eb="28">
      <t>ジョウセイ</t>
    </rPh>
    <rPh sb="32" eb="34">
      <t>ケンシュウ</t>
    </rPh>
    <rPh sb="35" eb="37">
      <t>キョウイク</t>
    </rPh>
    <rPh sb="38" eb="39">
      <t>ト</t>
    </rPh>
    <rPh sb="40" eb="41">
      <t>ク</t>
    </rPh>
    <phoneticPr fontId="2"/>
  </si>
  <si>
    <t>ボランティア活動への参加を、学校として積極的に推奨している。</t>
    <rPh sb="6" eb="8">
      <t>カツドウ</t>
    </rPh>
    <rPh sb="10" eb="12">
      <t>サンカ</t>
    </rPh>
    <rPh sb="14" eb="16">
      <t>ガッコウ</t>
    </rPh>
    <rPh sb="19" eb="22">
      <t>セッキョクテキ</t>
    </rPh>
    <rPh sb="23" eb="25">
      <t>スイショウ</t>
    </rPh>
    <phoneticPr fontId="2"/>
  </si>
  <si>
    <t>ボランティア活動に対して、組織的な支援体制を整備している。</t>
    <rPh sb="6" eb="8">
      <t>カツドウ</t>
    </rPh>
    <rPh sb="9" eb="10">
      <t>タイ</t>
    </rPh>
    <rPh sb="13" eb="16">
      <t>ソシキテキ</t>
    </rPh>
    <rPh sb="17" eb="19">
      <t>シエン</t>
    </rPh>
    <rPh sb="19" eb="21">
      <t>タイセイ</t>
    </rPh>
    <rPh sb="22" eb="24">
      <t>セイビ</t>
    </rPh>
    <phoneticPr fontId="2"/>
  </si>
  <si>
    <t>ボランティアの活動実績を把握している。</t>
    <rPh sb="7" eb="9">
      <t>カツドウ</t>
    </rPh>
    <rPh sb="9" eb="11">
      <t>ジッセキ</t>
    </rPh>
    <rPh sb="12" eb="14">
      <t>ハアク</t>
    </rPh>
    <phoneticPr fontId="2"/>
  </si>
  <si>
    <t>ボランティアの活動実績を評価している。</t>
    <rPh sb="7" eb="9">
      <t>カツドウ</t>
    </rPh>
    <rPh sb="9" eb="11">
      <t>ジッセキ</t>
    </rPh>
    <rPh sb="12" eb="14">
      <t>ヒョウカ</t>
    </rPh>
    <phoneticPr fontId="2"/>
  </si>
  <si>
    <t>ボランティアの活動結果を学内で共有している。</t>
    <rPh sb="7" eb="9">
      <t>カツドウ</t>
    </rPh>
    <rPh sb="9" eb="11">
      <t>ケッカ</t>
    </rPh>
    <rPh sb="12" eb="14">
      <t>ガクナイ</t>
    </rPh>
    <rPh sb="15" eb="17">
      <t>キョウユウ</t>
    </rPh>
    <phoneticPr fontId="2"/>
  </si>
  <si>
    <t>教育課程において、国際的視野を広げる方針を示している。</t>
    <rPh sb="0" eb="2">
      <t>キョウイク</t>
    </rPh>
    <rPh sb="2" eb="4">
      <t>カテイ</t>
    </rPh>
    <rPh sb="9" eb="12">
      <t>コクサイテキ</t>
    </rPh>
    <rPh sb="12" eb="14">
      <t>シヤ</t>
    </rPh>
    <rPh sb="15" eb="16">
      <t>ヒロ</t>
    </rPh>
    <rPh sb="18" eb="20">
      <t>ホウシン</t>
    </rPh>
    <rPh sb="21" eb="22">
      <t>シメ</t>
    </rPh>
    <phoneticPr fontId="2"/>
  </si>
  <si>
    <t>国際的視野を広げるための、授業科目を設定や異文化に触れる活動等を行っている。</t>
    <rPh sb="0" eb="3">
      <t>コクサイテキ</t>
    </rPh>
    <rPh sb="3" eb="5">
      <t>シヤ</t>
    </rPh>
    <rPh sb="6" eb="7">
      <t>ヒロ</t>
    </rPh>
    <rPh sb="13" eb="15">
      <t>ジュギョウ</t>
    </rPh>
    <rPh sb="15" eb="17">
      <t>カモク</t>
    </rPh>
    <rPh sb="18" eb="20">
      <t>セッテイ</t>
    </rPh>
    <rPh sb="21" eb="24">
      <t>イブンカ</t>
    </rPh>
    <rPh sb="25" eb="26">
      <t>フ</t>
    </rPh>
    <rPh sb="28" eb="30">
      <t>カツドウ</t>
    </rPh>
    <rPh sb="30" eb="31">
      <t>トウ</t>
    </rPh>
    <rPh sb="32" eb="33">
      <t>オコナ</t>
    </rPh>
    <phoneticPr fontId="2"/>
  </si>
  <si>
    <t>国際的視野を広げるための、自己学習に適した環境を整えている。</t>
    <rPh sb="0" eb="3">
      <t>コクサイテキ</t>
    </rPh>
    <rPh sb="3" eb="5">
      <t>シヤ</t>
    </rPh>
    <rPh sb="6" eb="7">
      <t>ヒロ</t>
    </rPh>
    <rPh sb="13" eb="15">
      <t>ジコ</t>
    </rPh>
    <rPh sb="15" eb="17">
      <t>ガクシュウ</t>
    </rPh>
    <rPh sb="18" eb="19">
      <t>テキ</t>
    </rPh>
    <rPh sb="21" eb="23">
      <t>カンキョウ</t>
    </rPh>
    <rPh sb="24" eb="25">
      <t>トトノ</t>
    </rPh>
    <phoneticPr fontId="2"/>
  </si>
  <si>
    <t>海外での学習や就労を希望する学生に対応できる体制を整えている。</t>
    <rPh sb="0" eb="2">
      <t>カイガイ</t>
    </rPh>
    <rPh sb="4" eb="6">
      <t>ガクシュウ</t>
    </rPh>
    <rPh sb="7" eb="9">
      <t>シュウロウ</t>
    </rPh>
    <rPh sb="10" eb="12">
      <t>キボウ</t>
    </rPh>
    <rPh sb="14" eb="16">
      <t>ガクセイ</t>
    </rPh>
    <rPh sb="17" eb="19">
      <t>タイオウ</t>
    </rPh>
    <rPh sb="22" eb="24">
      <t>タイセイ</t>
    </rPh>
    <rPh sb="25" eb="26">
      <t>トトノ</t>
    </rPh>
    <phoneticPr fontId="2"/>
  </si>
  <si>
    <r>
      <t>5-20-3　学生寮の設置などの生活支援体制を整備している。　</t>
    </r>
    <r>
      <rPr>
        <sz val="11"/>
        <color rgb="FFFF0000"/>
        <rFont val="ＭＳ Ｐゴシック"/>
        <family val="3"/>
        <charset val="128"/>
        <scheme val="minor"/>
      </rPr>
      <t>※学生寮を持つ学校のみ評価</t>
    </r>
    <rPh sb="7" eb="10">
      <t>ガクセイリョウ</t>
    </rPh>
    <rPh sb="11" eb="13">
      <t>セッチ</t>
    </rPh>
    <rPh sb="16" eb="18">
      <t>セイカツ</t>
    </rPh>
    <rPh sb="18" eb="20">
      <t>シエン</t>
    </rPh>
    <rPh sb="20" eb="22">
      <t>タイセイ</t>
    </rPh>
    <rPh sb="23" eb="25">
      <t>セイビ</t>
    </rPh>
    <rPh sb="32" eb="34">
      <t>ガクセイ</t>
    </rPh>
    <rPh sb="34" eb="35">
      <t>リョウ</t>
    </rPh>
    <rPh sb="36" eb="37">
      <t>モ</t>
    </rPh>
    <rPh sb="38" eb="40">
      <t>ガッコウ</t>
    </rPh>
    <rPh sb="42" eb="44">
      <t>ヒョウカ</t>
    </rPh>
    <phoneticPr fontId="2"/>
  </si>
  <si>
    <t>インターンシップ等について、意義や方針を明確にしている。</t>
    <rPh sb="8" eb="9">
      <t>トウ</t>
    </rPh>
    <rPh sb="14" eb="16">
      <t>イギ</t>
    </rPh>
    <rPh sb="17" eb="19">
      <t>ホウシン</t>
    </rPh>
    <rPh sb="20" eb="22">
      <t>メイカク</t>
    </rPh>
    <phoneticPr fontId="2"/>
  </si>
  <si>
    <t>高等学校等の教職員に対して、教育活動等を説明する機会を設けている。</t>
    <rPh sb="0" eb="2">
      <t>コウトウ</t>
    </rPh>
    <rPh sb="2" eb="4">
      <t>ガッコウ</t>
    </rPh>
    <rPh sb="4" eb="5">
      <t>トウ</t>
    </rPh>
    <rPh sb="6" eb="9">
      <t>キョウショクイン</t>
    </rPh>
    <rPh sb="10" eb="11">
      <t>タイ</t>
    </rPh>
    <rPh sb="14" eb="16">
      <t>キョウイク</t>
    </rPh>
    <rPh sb="16" eb="18">
      <t>カツドウ</t>
    </rPh>
    <rPh sb="18" eb="19">
      <t>トウ</t>
    </rPh>
    <rPh sb="20" eb="22">
      <t>セツメイ</t>
    </rPh>
    <rPh sb="24" eb="26">
      <t>キカイ</t>
    </rPh>
    <rPh sb="27" eb="28">
      <t>モウ</t>
    </rPh>
    <phoneticPr fontId="2"/>
  </si>
  <si>
    <t>高等学校等の教員又は保護者向けの学校案内などを作成している。</t>
    <rPh sb="0" eb="2">
      <t>コウトウ</t>
    </rPh>
    <rPh sb="2" eb="4">
      <t>ガッコウ</t>
    </rPh>
    <rPh sb="4" eb="5">
      <t>トウ</t>
    </rPh>
    <rPh sb="6" eb="8">
      <t>キョウイン</t>
    </rPh>
    <rPh sb="8" eb="9">
      <t>マタ</t>
    </rPh>
    <rPh sb="10" eb="13">
      <t>ホゴシャ</t>
    </rPh>
    <rPh sb="13" eb="14">
      <t>ム</t>
    </rPh>
    <rPh sb="16" eb="18">
      <t>ガッコウ</t>
    </rPh>
    <rPh sb="18" eb="20">
      <t>アンナイ</t>
    </rPh>
    <rPh sb="23" eb="25">
      <t>サクセイ</t>
    </rPh>
    <phoneticPr fontId="2"/>
  </si>
  <si>
    <t>実施に関し、規定等を整備し実施している。</t>
    <rPh sb="0" eb="2">
      <t>ジッシ</t>
    </rPh>
    <rPh sb="3" eb="4">
      <t>カン</t>
    </rPh>
    <rPh sb="6" eb="8">
      <t>キテイ</t>
    </rPh>
    <rPh sb="8" eb="9">
      <t>トウ</t>
    </rPh>
    <rPh sb="10" eb="12">
      <t>セイビ</t>
    </rPh>
    <rPh sb="13" eb="15">
      <t>ジッシ</t>
    </rPh>
    <phoneticPr fontId="2"/>
  </si>
  <si>
    <t>設置医療施設やそれ以外の赤十字医療施設等と、就職に関し連携している。</t>
    <rPh sb="0" eb="2">
      <t>セッチ</t>
    </rPh>
    <rPh sb="2" eb="4">
      <t>イリョウ</t>
    </rPh>
    <rPh sb="4" eb="6">
      <t>シセツ</t>
    </rPh>
    <rPh sb="9" eb="11">
      <t>イガイ</t>
    </rPh>
    <rPh sb="12" eb="15">
      <t>セキジュウジ</t>
    </rPh>
    <rPh sb="15" eb="17">
      <t>イリョウ</t>
    </rPh>
    <rPh sb="17" eb="19">
      <t>シセツ</t>
    </rPh>
    <rPh sb="19" eb="20">
      <t>トウ</t>
    </rPh>
    <rPh sb="22" eb="24">
      <t>シュウショク</t>
    </rPh>
    <rPh sb="25" eb="26">
      <t>カン</t>
    </rPh>
    <rPh sb="27" eb="29">
      <t>レンケイ</t>
    </rPh>
    <phoneticPr fontId="2"/>
  </si>
  <si>
    <t>遠隔地から就学する学生のための寮などを整備している。</t>
    <rPh sb="0" eb="3">
      <t>エンカクチ</t>
    </rPh>
    <rPh sb="5" eb="7">
      <t>シュウガク</t>
    </rPh>
    <rPh sb="9" eb="11">
      <t>ガクセイ</t>
    </rPh>
    <rPh sb="15" eb="16">
      <t>リョウ</t>
    </rPh>
    <rPh sb="19" eb="21">
      <t>セイビ</t>
    </rPh>
    <phoneticPr fontId="2"/>
  </si>
  <si>
    <t>施設名</t>
    <rPh sb="0" eb="2">
      <t>シセツ</t>
    </rPh>
    <rPh sb="2" eb="3">
      <t>メイ</t>
    </rPh>
    <phoneticPr fontId="2"/>
  </si>
  <si>
    <t>評価日</t>
    <rPh sb="0" eb="2">
      <t>ヒョウカ</t>
    </rPh>
    <rPh sb="2" eb="3">
      <t>ビ</t>
    </rPh>
    <phoneticPr fontId="2"/>
  </si>
  <si>
    <t>領域Ⅰ</t>
    <rPh sb="0" eb="2">
      <t>リョウイキ</t>
    </rPh>
    <phoneticPr fontId="2"/>
  </si>
  <si>
    <t>教育理念・教育目的・教育目標</t>
    <rPh sb="0" eb="2">
      <t>キョウイク</t>
    </rPh>
    <rPh sb="2" eb="4">
      <t>リネン</t>
    </rPh>
    <rPh sb="5" eb="7">
      <t>キョウイク</t>
    </rPh>
    <rPh sb="7" eb="9">
      <t>モクテキ</t>
    </rPh>
    <rPh sb="10" eb="12">
      <t>キョウイク</t>
    </rPh>
    <rPh sb="12" eb="14">
      <t>モクヒョウ</t>
    </rPh>
    <phoneticPr fontId="2"/>
  </si>
  <si>
    <t>領域Ⅱ</t>
    <rPh sb="0" eb="2">
      <t>リョウイキ</t>
    </rPh>
    <phoneticPr fontId="2"/>
  </si>
  <si>
    <t>運営方針</t>
    <rPh sb="0" eb="2">
      <t>ウンエイ</t>
    </rPh>
    <rPh sb="2" eb="4">
      <t>ホウシン</t>
    </rPh>
    <phoneticPr fontId="2"/>
  </si>
  <si>
    <t>事業計画</t>
    <rPh sb="0" eb="2">
      <t>ジギョウ</t>
    </rPh>
    <rPh sb="2" eb="4">
      <t>ケイカク</t>
    </rPh>
    <phoneticPr fontId="2"/>
  </si>
  <si>
    <t>運営組織</t>
    <rPh sb="0" eb="2">
      <t>ウンエイ</t>
    </rPh>
    <rPh sb="2" eb="4">
      <t>ソシキ</t>
    </rPh>
    <phoneticPr fontId="2"/>
  </si>
  <si>
    <t>人事・給与制度</t>
    <rPh sb="0" eb="2">
      <t>ジンジ</t>
    </rPh>
    <rPh sb="3" eb="5">
      <t>キュウヨ</t>
    </rPh>
    <rPh sb="5" eb="7">
      <t>セイド</t>
    </rPh>
    <phoneticPr fontId="2"/>
  </si>
  <si>
    <t>意思決定システム</t>
    <rPh sb="0" eb="2">
      <t>イシ</t>
    </rPh>
    <rPh sb="2" eb="4">
      <t>ケッテイ</t>
    </rPh>
    <phoneticPr fontId="2"/>
  </si>
  <si>
    <t>情報システム</t>
    <rPh sb="0" eb="2">
      <t>ジョウホウ</t>
    </rPh>
    <phoneticPr fontId="2"/>
  </si>
  <si>
    <t>領域Ⅲ</t>
    <rPh sb="0" eb="2">
      <t>リョウイキ</t>
    </rPh>
    <phoneticPr fontId="2"/>
  </si>
  <si>
    <t>目標設定</t>
    <rPh sb="0" eb="2">
      <t>モクヒョウ</t>
    </rPh>
    <rPh sb="2" eb="4">
      <t>セッテイ</t>
    </rPh>
    <phoneticPr fontId="2"/>
  </si>
  <si>
    <t>教育方法・評価等</t>
    <rPh sb="0" eb="2">
      <t>キョウイク</t>
    </rPh>
    <rPh sb="2" eb="4">
      <t>ホウホウ</t>
    </rPh>
    <rPh sb="5" eb="7">
      <t>ヒョウカ</t>
    </rPh>
    <rPh sb="7" eb="8">
      <t>トウ</t>
    </rPh>
    <phoneticPr fontId="2"/>
  </si>
  <si>
    <t>臨地実習</t>
    <rPh sb="0" eb="2">
      <t>リンチ</t>
    </rPh>
    <rPh sb="2" eb="4">
      <t>ジッシュウ</t>
    </rPh>
    <phoneticPr fontId="2"/>
  </si>
  <si>
    <t>成績評価・単位認定等</t>
    <rPh sb="0" eb="2">
      <t>セイセキ</t>
    </rPh>
    <rPh sb="2" eb="4">
      <t>ヒョウカ</t>
    </rPh>
    <rPh sb="5" eb="7">
      <t>タンイ</t>
    </rPh>
    <rPh sb="7" eb="9">
      <t>ニンテイ</t>
    </rPh>
    <rPh sb="9" eb="10">
      <t>トウ</t>
    </rPh>
    <phoneticPr fontId="2"/>
  </si>
  <si>
    <t>資格・免許の取得の指導体制</t>
    <rPh sb="0" eb="2">
      <t>シカク</t>
    </rPh>
    <rPh sb="3" eb="5">
      <t>メンキョ</t>
    </rPh>
    <rPh sb="6" eb="8">
      <t>シュトク</t>
    </rPh>
    <rPh sb="9" eb="11">
      <t>シドウ</t>
    </rPh>
    <rPh sb="11" eb="13">
      <t>タイセイ</t>
    </rPh>
    <phoneticPr fontId="2"/>
  </si>
  <si>
    <t>教員・教員組織</t>
    <rPh sb="0" eb="2">
      <t>キョウイン</t>
    </rPh>
    <rPh sb="3" eb="5">
      <t>キョウイン</t>
    </rPh>
    <rPh sb="5" eb="7">
      <t>ソシキ</t>
    </rPh>
    <phoneticPr fontId="2"/>
  </si>
  <si>
    <t>就職率</t>
    <rPh sb="0" eb="2">
      <t>シュウショク</t>
    </rPh>
    <rPh sb="2" eb="3">
      <t>リツ</t>
    </rPh>
    <phoneticPr fontId="2"/>
  </si>
  <si>
    <t>資格・免許の取得率</t>
    <rPh sb="0" eb="2">
      <t>シカク</t>
    </rPh>
    <rPh sb="3" eb="5">
      <t>メンキョ</t>
    </rPh>
    <rPh sb="6" eb="8">
      <t>シュトク</t>
    </rPh>
    <rPh sb="8" eb="9">
      <t>リツ</t>
    </rPh>
    <phoneticPr fontId="2"/>
  </si>
  <si>
    <t>領域Ⅳ</t>
    <rPh sb="0" eb="2">
      <t>リョウイキ</t>
    </rPh>
    <phoneticPr fontId="2"/>
  </si>
  <si>
    <t>卒業生の社会的評価</t>
    <rPh sb="0" eb="3">
      <t>ソツギョウセイ</t>
    </rPh>
    <rPh sb="4" eb="7">
      <t>シャカイテキ</t>
    </rPh>
    <rPh sb="7" eb="9">
      <t>ヒョウカ</t>
    </rPh>
    <phoneticPr fontId="2"/>
  </si>
  <si>
    <t>就職等進路</t>
    <rPh sb="0" eb="2">
      <t>シュウショク</t>
    </rPh>
    <rPh sb="2" eb="3">
      <t>トウ</t>
    </rPh>
    <rPh sb="3" eb="5">
      <t>シンロ</t>
    </rPh>
    <phoneticPr fontId="2"/>
  </si>
  <si>
    <t>領域Ⅴ</t>
    <rPh sb="0" eb="2">
      <t>リョウイキ</t>
    </rPh>
    <phoneticPr fontId="2"/>
  </si>
  <si>
    <t>休学・退学への対応</t>
    <rPh sb="0" eb="2">
      <t>キュウガク</t>
    </rPh>
    <rPh sb="3" eb="5">
      <t>タイガク</t>
    </rPh>
    <rPh sb="7" eb="9">
      <t>タイオウ</t>
    </rPh>
    <phoneticPr fontId="2"/>
  </si>
  <si>
    <t>学生相談</t>
    <rPh sb="0" eb="2">
      <t>ガクセイ</t>
    </rPh>
    <rPh sb="2" eb="4">
      <t>ソウダン</t>
    </rPh>
    <phoneticPr fontId="2"/>
  </si>
  <si>
    <t>学生生活</t>
    <rPh sb="0" eb="2">
      <t>ガクセイ</t>
    </rPh>
    <rPh sb="2" eb="4">
      <t>セイカツ</t>
    </rPh>
    <phoneticPr fontId="2"/>
  </si>
  <si>
    <t>保護者との連携</t>
    <rPh sb="0" eb="3">
      <t>ホゴシャ</t>
    </rPh>
    <rPh sb="5" eb="7">
      <t>レンケイ</t>
    </rPh>
    <phoneticPr fontId="2"/>
  </si>
  <si>
    <t>卒業生・社会人</t>
    <rPh sb="0" eb="3">
      <t>ソツギョウセイ</t>
    </rPh>
    <rPh sb="4" eb="6">
      <t>シャカイ</t>
    </rPh>
    <rPh sb="6" eb="7">
      <t>ジン</t>
    </rPh>
    <phoneticPr fontId="2"/>
  </si>
  <si>
    <t>施設・設備等</t>
    <rPh sb="0" eb="2">
      <t>シセツ</t>
    </rPh>
    <rPh sb="3" eb="5">
      <t>セツビ</t>
    </rPh>
    <rPh sb="5" eb="6">
      <t>トウ</t>
    </rPh>
    <phoneticPr fontId="2"/>
  </si>
  <si>
    <t>防災・安全管理</t>
    <rPh sb="0" eb="2">
      <t>ボウサイ</t>
    </rPh>
    <rPh sb="3" eb="5">
      <t>アンゼン</t>
    </rPh>
    <rPh sb="5" eb="7">
      <t>カンリ</t>
    </rPh>
    <phoneticPr fontId="2"/>
  </si>
  <si>
    <t>領域Ⅶ</t>
    <rPh sb="0" eb="2">
      <t>リョウイキ</t>
    </rPh>
    <phoneticPr fontId="2"/>
  </si>
  <si>
    <t>領域Ⅵ</t>
    <rPh sb="0" eb="2">
      <t>リョウイキ</t>
    </rPh>
    <phoneticPr fontId="2"/>
  </si>
  <si>
    <t>学生募集活動</t>
    <rPh sb="0" eb="2">
      <t>ガクセイ</t>
    </rPh>
    <rPh sb="2" eb="4">
      <t>ボシュウ</t>
    </rPh>
    <rPh sb="4" eb="6">
      <t>カツドウ</t>
    </rPh>
    <phoneticPr fontId="2"/>
  </si>
  <si>
    <t>入学選考</t>
    <rPh sb="0" eb="2">
      <t>ニュウガク</t>
    </rPh>
    <rPh sb="2" eb="4">
      <t>センコウ</t>
    </rPh>
    <phoneticPr fontId="2"/>
  </si>
  <si>
    <t>学納金</t>
    <rPh sb="0" eb="3">
      <t>ガクノウキン</t>
    </rPh>
    <phoneticPr fontId="2"/>
  </si>
  <si>
    <t>財務基盤</t>
    <rPh sb="0" eb="2">
      <t>ザイム</t>
    </rPh>
    <rPh sb="2" eb="4">
      <t>キバン</t>
    </rPh>
    <phoneticPr fontId="2"/>
  </si>
  <si>
    <t>領域Ⅷ</t>
    <rPh sb="0" eb="2">
      <t>リョウイキ</t>
    </rPh>
    <phoneticPr fontId="2"/>
  </si>
  <si>
    <t>予算・収支計画</t>
    <rPh sb="0" eb="2">
      <t>ヨサン</t>
    </rPh>
    <rPh sb="3" eb="5">
      <t>シュウシ</t>
    </rPh>
    <rPh sb="5" eb="7">
      <t>ケイカク</t>
    </rPh>
    <phoneticPr fontId="2"/>
  </si>
  <si>
    <t>監査</t>
    <rPh sb="0" eb="2">
      <t>カンサ</t>
    </rPh>
    <phoneticPr fontId="2"/>
  </si>
  <si>
    <t>財務情報の公開</t>
    <rPh sb="0" eb="2">
      <t>ザイム</t>
    </rPh>
    <rPh sb="2" eb="4">
      <t>ジョウホウ</t>
    </rPh>
    <rPh sb="5" eb="7">
      <t>コウカイ</t>
    </rPh>
    <phoneticPr fontId="2"/>
  </si>
  <si>
    <t>領域Ⅸ</t>
    <rPh sb="0" eb="2">
      <t>リョウイキ</t>
    </rPh>
    <phoneticPr fontId="2"/>
  </si>
  <si>
    <t>関係法令、設置基準等の遵守</t>
    <rPh sb="0" eb="2">
      <t>カンケイ</t>
    </rPh>
    <rPh sb="2" eb="4">
      <t>ホウレイ</t>
    </rPh>
    <rPh sb="5" eb="7">
      <t>セッチ</t>
    </rPh>
    <rPh sb="7" eb="9">
      <t>キジュン</t>
    </rPh>
    <rPh sb="9" eb="10">
      <t>トウ</t>
    </rPh>
    <rPh sb="11" eb="13">
      <t>ジュンシュ</t>
    </rPh>
    <phoneticPr fontId="2"/>
  </si>
  <si>
    <t>個人情報保護</t>
    <rPh sb="0" eb="2">
      <t>コジン</t>
    </rPh>
    <rPh sb="2" eb="4">
      <t>ジョウホウ</t>
    </rPh>
    <rPh sb="4" eb="6">
      <t>ホゴ</t>
    </rPh>
    <phoneticPr fontId="2"/>
  </si>
  <si>
    <t>学校評価</t>
    <rPh sb="0" eb="2">
      <t>ガッコウ</t>
    </rPh>
    <rPh sb="2" eb="4">
      <t>ヒョウカ</t>
    </rPh>
    <phoneticPr fontId="2"/>
  </si>
  <si>
    <t>教育情報の公開</t>
    <rPh sb="0" eb="2">
      <t>キョウイク</t>
    </rPh>
    <rPh sb="2" eb="4">
      <t>ジョウホウ</t>
    </rPh>
    <rPh sb="5" eb="7">
      <t>コウカイ</t>
    </rPh>
    <phoneticPr fontId="2"/>
  </si>
  <si>
    <t>領域Ⅹ</t>
    <rPh sb="0" eb="2">
      <t>リョウイキ</t>
    </rPh>
    <phoneticPr fontId="2"/>
  </si>
  <si>
    <t>社会貢献・地域貢献</t>
    <rPh sb="0" eb="2">
      <t>シャカイ</t>
    </rPh>
    <rPh sb="2" eb="4">
      <t>コウケン</t>
    </rPh>
    <rPh sb="5" eb="7">
      <t>チイキ</t>
    </rPh>
    <rPh sb="7" eb="9">
      <t>コウケン</t>
    </rPh>
    <phoneticPr fontId="2"/>
  </si>
  <si>
    <t>ボランティア活動</t>
    <rPh sb="6" eb="8">
      <t>カツドウ</t>
    </rPh>
    <phoneticPr fontId="2"/>
  </si>
  <si>
    <t>領域Ⅺ</t>
    <rPh sb="0" eb="2">
      <t>リョウイキ</t>
    </rPh>
    <phoneticPr fontId="2"/>
  </si>
  <si>
    <t>国際交流</t>
    <rPh sb="0" eb="2">
      <t>コクサイ</t>
    </rPh>
    <rPh sb="2" eb="4">
      <t>コウリュウ</t>
    </rPh>
    <phoneticPr fontId="2"/>
  </si>
  <si>
    <t>大項目集計</t>
    <rPh sb="0" eb="3">
      <t>ダイコウモク</t>
    </rPh>
    <rPh sb="3" eb="5">
      <t>シュウケイ</t>
    </rPh>
    <phoneticPr fontId="2"/>
  </si>
  <si>
    <t>伊達赤十字看護専門学校</t>
    <rPh sb="0" eb="2">
      <t>ダテ</t>
    </rPh>
    <rPh sb="2" eb="5">
      <t>セキジュウジ</t>
    </rPh>
    <rPh sb="5" eb="7">
      <t>カンゴ</t>
    </rPh>
    <rPh sb="7" eb="9">
      <t>センモン</t>
    </rPh>
    <rPh sb="9" eb="11">
      <t>ガッコウ</t>
    </rPh>
    <phoneticPr fontId="2"/>
  </si>
  <si>
    <t>浦河赤十字看護専門学校</t>
    <rPh sb="0" eb="2">
      <t>ウラカワ</t>
    </rPh>
    <rPh sb="2" eb="5">
      <t>セキジュウジ</t>
    </rPh>
    <rPh sb="5" eb="7">
      <t>カンゴ</t>
    </rPh>
    <rPh sb="7" eb="9">
      <t>センモン</t>
    </rPh>
    <rPh sb="9" eb="11">
      <t>ガッコウ</t>
    </rPh>
    <phoneticPr fontId="2"/>
  </si>
  <si>
    <t>石巻赤十字看護専門学校</t>
    <rPh sb="0" eb="2">
      <t>イシノマキ</t>
    </rPh>
    <rPh sb="2" eb="5">
      <t>セキジュウジ</t>
    </rPh>
    <rPh sb="5" eb="7">
      <t>カンゴ</t>
    </rPh>
    <rPh sb="7" eb="9">
      <t>センモン</t>
    </rPh>
    <rPh sb="9" eb="11">
      <t>ガッコウ</t>
    </rPh>
    <phoneticPr fontId="2"/>
  </si>
  <si>
    <t>さいたま赤十字看護専門学校</t>
    <rPh sb="4" eb="7">
      <t>セキジュウジ</t>
    </rPh>
    <rPh sb="7" eb="9">
      <t>カンゴ</t>
    </rPh>
    <rPh sb="9" eb="11">
      <t>センモン</t>
    </rPh>
    <rPh sb="11" eb="13">
      <t>ガッコウ</t>
    </rPh>
    <phoneticPr fontId="2"/>
  </si>
  <si>
    <t>長岡赤十字看護専門学校</t>
    <rPh sb="0" eb="2">
      <t>ナガオカ</t>
    </rPh>
    <rPh sb="2" eb="5">
      <t>セキジュウジ</t>
    </rPh>
    <rPh sb="5" eb="7">
      <t>カンゴ</t>
    </rPh>
    <rPh sb="7" eb="9">
      <t>センモン</t>
    </rPh>
    <rPh sb="9" eb="11">
      <t>ガッコウ</t>
    </rPh>
    <phoneticPr fontId="2"/>
  </si>
  <si>
    <t>富山赤十字看護専門学校</t>
    <rPh sb="0" eb="2">
      <t>トヤマ</t>
    </rPh>
    <rPh sb="2" eb="5">
      <t>セキジュウジ</t>
    </rPh>
    <rPh sb="5" eb="7">
      <t>カンゴ</t>
    </rPh>
    <rPh sb="7" eb="9">
      <t>センモン</t>
    </rPh>
    <rPh sb="9" eb="11">
      <t>ガッコウ</t>
    </rPh>
    <phoneticPr fontId="2"/>
  </si>
  <si>
    <t>長野赤十字看護専門学校</t>
    <rPh sb="0" eb="2">
      <t>ナガノ</t>
    </rPh>
    <rPh sb="2" eb="5">
      <t>セキジュウジ</t>
    </rPh>
    <rPh sb="5" eb="7">
      <t>カンゴ</t>
    </rPh>
    <rPh sb="7" eb="9">
      <t>センモン</t>
    </rPh>
    <rPh sb="9" eb="11">
      <t>ガッコウ</t>
    </rPh>
    <phoneticPr fontId="2"/>
  </si>
  <si>
    <t>諏訪赤十字看護専門学校</t>
    <rPh sb="0" eb="2">
      <t>スワ</t>
    </rPh>
    <rPh sb="2" eb="5">
      <t>セキジュウジ</t>
    </rPh>
    <rPh sb="5" eb="7">
      <t>カンゴ</t>
    </rPh>
    <rPh sb="7" eb="9">
      <t>センモン</t>
    </rPh>
    <rPh sb="9" eb="11">
      <t>ガッコウ</t>
    </rPh>
    <phoneticPr fontId="2"/>
  </si>
  <si>
    <t>大津赤十字看護専門学校</t>
    <rPh sb="0" eb="2">
      <t>オオツ</t>
    </rPh>
    <rPh sb="2" eb="5">
      <t>セキジュウジ</t>
    </rPh>
    <rPh sb="5" eb="7">
      <t>カンゴ</t>
    </rPh>
    <rPh sb="7" eb="9">
      <t>センモン</t>
    </rPh>
    <rPh sb="9" eb="11">
      <t>ガッコウ</t>
    </rPh>
    <phoneticPr fontId="2"/>
  </si>
  <si>
    <t>京都第一赤十字看護専門学校</t>
    <rPh sb="0" eb="2">
      <t>キョウト</t>
    </rPh>
    <rPh sb="2" eb="4">
      <t>ダイイチ</t>
    </rPh>
    <rPh sb="4" eb="7">
      <t>セキジュウジ</t>
    </rPh>
    <rPh sb="7" eb="9">
      <t>カンゴ</t>
    </rPh>
    <rPh sb="9" eb="11">
      <t>センモン</t>
    </rPh>
    <rPh sb="11" eb="13">
      <t>ガッコウ</t>
    </rPh>
    <phoneticPr fontId="2"/>
  </si>
  <si>
    <t>京都第二赤十字看護専門学校</t>
    <rPh sb="0" eb="2">
      <t>キョウト</t>
    </rPh>
    <rPh sb="2" eb="4">
      <t>ダイニ</t>
    </rPh>
    <rPh sb="4" eb="7">
      <t>セキジュウジ</t>
    </rPh>
    <rPh sb="7" eb="9">
      <t>カンゴ</t>
    </rPh>
    <rPh sb="9" eb="11">
      <t>センモン</t>
    </rPh>
    <rPh sb="11" eb="13">
      <t>ガッコウ</t>
    </rPh>
    <phoneticPr fontId="2"/>
  </si>
  <si>
    <t>大阪赤十字看護専門学校</t>
    <rPh sb="0" eb="2">
      <t>オオサカ</t>
    </rPh>
    <rPh sb="2" eb="5">
      <t>セキジュウジ</t>
    </rPh>
    <rPh sb="5" eb="7">
      <t>カンゴ</t>
    </rPh>
    <rPh sb="7" eb="9">
      <t>センモン</t>
    </rPh>
    <rPh sb="9" eb="11">
      <t>ガッコウ</t>
    </rPh>
    <phoneticPr fontId="2"/>
  </si>
  <si>
    <t>姫路赤十字看護専門学校</t>
    <rPh sb="0" eb="2">
      <t>ヒメジ</t>
    </rPh>
    <rPh sb="2" eb="5">
      <t>セキジュウジ</t>
    </rPh>
    <rPh sb="5" eb="7">
      <t>カンゴ</t>
    </rPh>
    <rPh sb="7" eb="9">
      <t>センモン</t>
    </rPh>
    <rPh sb="9" eb="11">
      <t>ガッコウ</t>
    </rPh>
    <phoneticPr fontId="2"/>
  </si>
  <si>
    <t>和歌山赤十字看護専門学校</t>
    <rPh sb="0" eb="3">
      <t>ワカヤマ</t>
    </rPh>
    <rPh sb="3" eb="6">
      <t>セキジュウジ</t>
    </rPh>
    <rPh sb="6" eb="8">
      <t>カンゴ</t>
    </rPh>
    <rPh sb="8" eb="10">
      <t>センモン</t>
    </rPh>
    <rPh sb="10" eb="12">
      <t>ガッコウ</t>
    </rPh>
    <phoneticPr fontId="2"/>
  </si>
  <si>
    <t>岡山赤十字看護専門学校</t>
    <rPh sb="0" eb="2">
      <t>オカヤマ</t>
    </rPh>
    <rPh sb="2" eb="5">
      <t>セキジュウジ</t>
    </rPh>
    <rPh sb="5" eb="7">
      <t>カンゴ</t>
    </rPh>
    <rPh sb="7" eb="9">
      <t>センモン</t>
    </rPh>
    <rPh sb="9" eb="11">
      <t>ガッコウ</t>
    </rPh>
    <phoneticPr fontId="2"/>
  </si>
  <si>
    <t>松山赤十字看護専門学校</t>
    <rPh sb="0" eb="2">
      <t>マツヤマ</t>
    </rPh>
    <rPh sb="2" eb="5">
      <t>セキジュウジ</t>
    </rPh>
    <rPh sb="5" eb="7">
      <t>カンゴ</t>
    </rPh>
    <rPh sb="7" eb="9">
      <t>センモン</t>
    </rPh>
    <rPh sb="9" eb="11">
      <t>ガッコウ</t>
    </rPh>
    <phoneticPr fontId="2"/>
  </si>
  <si>
    <t>Ⅱ　学校運営</t>
    <rPh sb="2" eb="4">
      <t>ガッコウ</t>
    </rPh>
    <rPh sb="4" eb="6">
      <t>ウンエイ</t>
    </rPh>
    <phoneticPr fontId="2"/>
  </si>
  <si>
    <t>Ⅲ　教育活動</t>
    <rPh sb="2" eb="4">
      <t>キョウイク</t>
    </rPh>
    <rPh sb="4" eb="6">
      <t>カツドウ</t>
    </rPh>
    <phoneticPr fontId="2"/>
  </si>
  <si>
    <t>Ⅳ　学修成果</t>
    <rPh sb="2" eb="4">
      <t>ガクシュウ</t>
    </rPh>
    <rPh sb="4" eb="6">
      <t>セイカ</t>
    </rPh>
    <phoneticPr fontId="2"/>
  </si>
  <si>
    <t>Ⅴ　学生支援</t>
    <rPh sb="2" eb="4">
      <t>ガクセイ</t>
    </rPh>
    <rPh sb="4" eb="6">
      <t>シエン</t>
    </rPh>
    <phoneticPr fontId="2"/>
  </si>
  <si>
    <t>Ⅵ　教育環境</t>
    <rPh sb="2" eb="4">
      <t>キョウイク</t>
    </rPh>
    <rPh sb="4" eb="6">
      <t>カンキョウ</t>
    </rPh>
    <phoneticPr fontId="2"/>
  </si>
  <si>
    <t>Ⅷ　財務</t>
    <rPh sb="2" eb="4">
      <t>ザイム</t>
    </rPh>
    <phoneticPr fontId="2"/>
  </si>
  <si>
    <t>Ⅸ　法令等の遵守</t>
    <rPh sb="2" eb="4">
      <t>ホウレイ</t>
    </rPh>
    <rPh sb="4" eb="5">
      <t>トウ</t>
    </rPh>
    <rPh sb="6" eb="8">
      <t>ジュンシュ</t>
    </rPh>
    <phoneticPr fontId="2"/>
  </si>
  <si>
    <t>Ⅹ　社会貢献・地域貢献</t>
    <rPh sb="2" eb="4">
      <t>シャカイ</t>
    </rPh>
    <rPh sb="4" eb="6">
      <t>コウケン</t>
    </rPh>
    <rPh sb="7" eb="9">
      <t>チイキ</t>
    </rPh>
    <rPh sb="9" eb="11">
      <t>コウケン</t>
    </rPh>
    <phoneticPr fontId="2"/>
  </si>
  <si>
    <t>Ⅺ　国際交流</t>
    <rPh sb="2" eb="4">
      <t>コクサイ</t>
    </rPh>
    <rPh sb="4" eb="6">
      <t>コウリュウ</t>
    </rPh>
    <phoneticPr fontId="2"/>
  </si>
  <si>
    <r>
      <t>日本赤十字社　学校評価指標　</t>
    </r>
    <r>
      <rPr>
        <sz val="11"/>
        <color theme="1"/>
        <rFont val="ＭＳ Ｐゴシック"/>
        <family val="3"/>
        <charset val="128"/>
        <scheme val="minor"/>
      </rPr>
      <t>（赤十字看護専門学校における学校評価ガイドライン　平成27年改訂版）</t>
    </r>
    <rPh sb="0" eb="2">
      <t>ニホン</t>
    </rPh>
    <rPh sb="2" eb="5">
      <t>セキジュウジ</t>
    </rPh>
    <rPh sb="5" eb="6">
      <t>シャ</t>
    </rPh>
    <rPh sb="7" eb="9">
      <t>ガッコウ</t>
    </rPh>
    <rPh sb="9" eb="11">
      <t>ヒョウカ</t>
    </rPh>
    <rPh sb="11" eb="13">
      <t>シヒョウ</t>
    </rPh>
    <rPh sb="15" eb="18">
      <t>セキジュウジ</t>
    </rPh>
    <rPh sb="18" eb="20">
      <t>カンゴ</t>
    </rPh>
    <rPh sb="20" eb="22">
      <t>センモン</t>
    </rPh>
    <rPh sb="22" eb="24">
      <t>ガッコウ</t>
    </rPh>
    <rPh sb="28" eb="30">
      <t>ガッコウ</t>
    </rPh>
    <rPh sb="30" eb="32">
      <t>ヒョウカ</t>
    </rPh>
    <rPh sb="39" eb="41">
      <t>ヘイセイ</t>
    </rPh>
    <rPh sb="43" eb="44">
      <t>ネン</t>
    </rPh>
    <rPh sb="44" eb="46">
      <t>カイテイ</t>
    </rPh>
    <rPh sb="46" eb="47">
      <t>バン</t>
    </rPh>
    <phoneticPr fontId="2"/>
  </si>
  <si>
    <t>チェック欄</t>
    <rPh sb="4" eb="5">
      <t>ラン</t>
    </rPh>
    <phoneticPr fontId="2"/>
  </si>
  <si>
    <t>教員の研究活動・自己啓発への支援など、教員のキャリア開発を支援している。</t>
    <rPh sb="0" eb="2">
      <t>キョウイン</t>
    </rPh>
    <rPh sb="3" eb="5">
      <t>ケンキュウ</t>
    </rPh>
    <rPh sb="5" eb="7">
      <t>カツドウ</t>
    </rPh>
    <rPh sb="8" eb="10">
      <t>ジコ</t>
    </rPh>
    <rPh sb="10" eb="12">
      <t>ケイハツ</t>
    </rPh>
    <rPh sb="14" eb="16">
      <t>シエン</t>
    </rPh>
    <rPh sb="19" eb="21">
      <t>キョウイン</t>
    </rPh>
    <rPh sb="26" eb="28">
      <t>カイハツ</t>
    </rPh>
    <rPh sb="29" eb="31">
      <t>シエン</t>
    </rPh>
    <phoneticPr fontId="2"/>
  </si>
  <si>
    <t>関連業界等と就職に関して、連携している。</t>
    <rPh sb="0" eb="2">
      <t>カンレン</t>
    </rPh>
    <rPh sb="2" eb="4">
      <t>ギョウカイ</t>
    </rPh>
    <rPh sb="4" eb="5">
      <t>トウ</t>
    </rPh>
    <rPh sb="6" eb="8">
      <t>シュウショク</t>
    </rPh>
    <rPh sb="9" eb="10">
      <t>カン</t>
    </rPh>
    <rPh sb="13" eb="15">
      <t>レンケイ</t>
    </rPh>
    <phoneticPr fontId="2"/>
  </si>
  <si>
    <t>5-17-2　インターンシップ、海外研修等について十分な教育体制を整備している。</t>
    <rPh sb="16" eb="18">
      <t>カイガイ</t>
    </rPh>
    <rPh sb="18" eb="20">
      <t>ケンシュウ</t>
    </rPh>
    <rPh sb="20" eb="21">
      <t>トウ</t>
    </rPh>
    <rPh sb="25" eb="27">
      <t>ジュウブン</t>
    </rPh>
    <rPh sb="28" eb="30">
      <t>キョウイク</t>
    </rPh>
    <rPh sb="30" eb="32">
      <t>タイセイ</t>
    </rPh>
    <rPh sb="33" eb="35">
      <t>セイビ</t>
    </rPh>
    <phoneticPr fontId="2"/>
  </si>
  <si>
    <t>7-27-2-②</t>
    <phoneticPr fontId="2"/>
  </si>
  <si>
    <t>地域との連携に関する方針等を明確にしている。</t>
    <rPh sb="0" eb="2">
      <t>チイキ</t>
    </rPh>
    <rPh sb="4" eb="6">
      <t>レンケイ</t>
    </rPh>
    <rPh sb="7" eb="8">
      <t>カン</t>
    </rPh>
    <rPh sb="10" eb="12">
      <t>ホウシン</t>
    </rPh>
    <rPh sb="12" eb="13">
      <t>トウ</t>
    </rPh>
    <rPh sb="14" eb="16">
      <t>メイカク</t>
    </rPh>
    <phoneticPr fontId="2"/>
  </si>
  <si>
    <t>3-9-3　教育課程について、在校生ならびに外部の意思を反映している。</t>
    <rPh sb="6" eb="8">
      <t>キョウイク</t>
    </rPh>
    <rPh sb="8" eb="10">
      <t>カテイ</t>
    </rPh>
    <rPh sb="15" eb="18">
      <t>ザイコウセイ</t>
    </rPh>
    <rPh sb="22" eb="24">
      <t>ガイブ</t>
    </rPh>
    <rPh sb="25" eb="27">
      <t>イシ</t>
    </rPh>
    <rPh sb="28" eb="30">
      <t>ハンエイ</t>
    </rPh>
    <phoneticPr fontId="2"/>
  </si>
  <si>
    <t>会議は、規定等に基づき適切に開催している。</t>
    <rPh sb="0" eb="2">
      <t>カイギ</t>
    </rPh>
    <rPh sb="4" eb="6">
      <t>キテイ</t>
    </rPh>
    <rPh sb="6" eb="7">
      <t>トウ</t>
    </rPh>
    <rPh sb="8" eb="9">
      <t>モト</t>
    </rPh>
    <rPh sb="11" eb="13">
      <t>テキセツ</t>
    </rPh>
    <rPh sb="14" eb="16">
      <t>カイサイ</t>
    </rPh>
    <phoneticPr fontId="2"/>
  </si>
  <si>
    <t>会議の議事録（記録）は、開催毎に作成している。</t>
    <rPh sb="0" eb="2">
      <t>カイギ</t>
    </rPh>
    <rPh sb="3" eb="6">
      <t>ギジロク</t>
    </rPh>
    <rPh sb="7" eb="9">
      <t>キロク</t>
    </rPh>
    <rPh sb="12" eb="14">
      <t>カイサイ</t>
    </rPh>
    <rPh sb="14" eb="15">
      <t>ゴト</t>
    </rPh>
    <rPh sb="16" eb="18">
      <t>サクセイ</t>
    </rPh>
    <phoneticPr fontId="2"/>
  </si>
  <si>
    <t>教育課程の編成方針、実施方針を文書化するなど明確に定めている。</t>
    <rPh sb="0" eb="2">
      <t>キョウイク</t>
    </rPh>
    <rPh sb="2" eb="4">
      <t>カテイ</t>
    </rPh>
    <rPh sb="5" eb="7">
      <t>ヘンセイ</t>
    </rPh>
    <rPh sb="7" eb="9">
      <t>ホウシン</t>
    </rPh>
    <rPh sb="10" eb="12">
      <t>ジッシ</t>
    </rPh>
    <rPh sb="12" eb="14">
      <t>ホウシン</t>
    </rPh>
    <rPh sb="15" eb="18">
      <t>ブンショカ</t>
    </rPh>
    <rPh sb="22" eb="24">
      <t>メイカク</t>
    </rPh>
    <rPh sb="25" eb="26">
      <t>サダ</t>
    </rPh>
    <phoneticPr fontId="2"/>
  </si>
  <si>
    <t>学年毎の教育到達レベルを明示している。</t>
    <rPh sb="0" eb="2">
      <t>ガクネン</t>
    </rPh>
    <rPh sb="2" eb="3">
      <t>ゴト</t>
    </rPh>
    <rPh sb="4" eb="6">
      <t>キョウイク</t>
    </rPh>
    <rPh sb="6" eb="8">
      <t>トウタツ</t>
    </rPh>
    <rPh sb="12" eb="14">
      <t>メイジ</t>
    </rPh>
    <phoneticPr fontId="2"/>
  </si>
  <si>
    <t>授業科目の目標に照らし、講義、演習、実習等、適切な授業形態を用いて実施している。</t>
    <rPh sb="0" eb="2">
      <t>ジュギョウ</t>
    </rPh>
    <rPh sb="2" eb="4">
      <t>カモク</t>
    </rPh>
    <rPh sb="5" eb="7">
      <t>モクヒョウ</t>
    </rPh>
    <rPh sb="8" eb="9">
      <t>テ</t>
    </rPh>
    <rPh sb="12" eb="14">
      <t>コウギ</t>
    </rPh>
    <rPh sb="15" eb="17">
      <t>エンシュウ</t>
    </rPh>
    <rPh sb="18" eb="20">
      <t>ジッシュウ</t>
    </rPh>
    <rPh sb="20" eb="21">
      <t>トウ</t>
    </rPh>
    <rPh sb="22" eb="24">
      <t>テキセツ</t>
    </rPh>
    <rPh sb="25" eb="27">
      <t>ジュギョウ</t>
    </rPh>
    <rPh sb="27" eb="29">
      <t>ケイタイ</t>
    </rPh>
    <rPh sb="30" eb="31">
      <t>モチ</t>
    </rPh>
    <rPh sb="33" eb="35">
      <t>ジッシ</t>
    </rPh>
    <phoneticPr fontId="2"/>
  </si>
  <si>
    <t>成績評価の基準について、学則等に規程するなど明確にし、かつ、学生等に明示している。</t>
    <rPh sb="0" eb="2">
      <t>セイセキ</t>
    </rPh>
    <rPh sb="2" eb="4">
      <t>ヒョウカ</t>
    </rPh>
    <rPh sb="5" eb="7">
      <t>キジュン</t>
    </rPh>
    <rPh sb="12" eb="14">
      <t>ガクソク</t>
    </rPh>
    <rPh sb="14" eb="15">
      <t>トウ</t>
    </rPh>
    <rPh sb="16" eb="18">
      <t>キテイ</t>
    </rPh>
    <rPh sb="22" eb="24">
      <t>メイカク</t>
    </rPh>
    <rPh sb="30" eb="32">
      <t>ガクセイ</t>
    </rPh>
    <rPh sb="32" eb="33">
      <t>トウ</t>
    </rPh>
    <rPh sb="34" eb="36">
      <t>メイジ</t>
    </rPh>
    <phoneticPr fontId="2"/>
  </si>
  <si>
    <t>在校生が、ケーススタディや学習成果等を発表する機会がある。</t>
    <rPh sb="0" eb="3">
      <t>ザイコウセイ</t>
    </rPh>
    <rPh sb="13" eb="15">
      <t>ガクシュウ</t>
    </rPh>
    <rPh sb="15" eb="17">
      <t>セイカ</t>
    </rPh>
    <rPh sb="17" eb="18">
      <t>トウ</t>
    </rPh>
    <rPh sb="19" eb="21">
      <t>ハッピョウ</t>
    </rPh>
    <rPh sb="23" eb="25">
      <t>キカイ</t>
    </rPh>
    <phoneticPr fontId="2"/>
  </si>
  <si>
    <t>看護師の資格・免許の取得を目指し、看護師国家試験合格に向けて、指導体制を整備している。</t>
    <rPh sb="0" eb="3">
      <t>カンゴシ</t>
    </rPh>
    <rPh sb="4" eb="6">
      <t>シカク</t>
    </rPh>
    <rPh sb="7" eb="9">
      <t>メンキョ</t>
    </rPh>
    <rPh sb="10" eb="12">
      <t>シュトク</t>
    </rPh>
    <rPh sb="13" eb="15">
      <t>メザ</t>
    </rPh>
    <rPh sb="17" eb="20">
      <t>カンゴシ</t>
    </rPh>
    <rPh sb="20" eb="22">
      <t>コッカ</t>
    </rPh>
    <rPh sb="22" eb="24">
      <t>シケン</t>
    </rPh>
    <rPh sb="24" eb="26">
      <t>ゴウカク</t>
    </rPh>
    <rPh sb="27" eb="28">
      <t>ム</t>
    </rPh>
    <rPh sb="31" eb="33">
      <t>シドウ</t>
    </rPh>
    <rPh sb="33" eb="35">
      <t>タイセイ</t>
    </rPh>
    <rPh sb="36" eb="38">
      <t>セイビ</t>
    </rPh>
    <phoneticPr fontId="2"/>
  </si>
  <si>
    <t>指導経過記録を適切に保管している。</t>
    <rPh sb="0" eb="2">
      <t>シドウ</t>
    </rPh>
    <rPh sb="2" eb="4">
      <t>ケイカ</t>
    </rPh>
    <rPh sb="4" eb="6">
      <t>キロク</t>
    </rPh>
    <rPh sb="7" eb="9">
      <t>テキセツ</t>
    </rPh>
    <rPh sb="10" eb="12">
      <t>ホカン</t>
    </rPh>
    <phoneticPr fontId="2"/>
  </si>
  <si>
    <t>定期健康診断を実施して記録を保管している。</t>
    <rPh sb="0" eb="2">
      <t>テイキ</t>
    </rPh>
    <rPh sb="2" eb="4">
      <t>ケンコウ</t>
    </rPh>
    <rPh sb="4" eb="6">
      <t>シンダン</t>
    </rPh>
    <rPh sb="7" eb="9">
      <t>ジッシ</t>
    </rPh>
    <rPh sb="11" eb="13">
      <t>キロク</t>
    </rPh>
    <rPh sb="14" eb="16">
      <t>ホカン</t>
    </rPh>
    <phoneticPr fontId="2"/>
  </si>
  <si>
    <t>施設の改善・改修、設備の更新の計画を策定し、適切に実施している。</t>
    <rPh sb="0" eb="2">
      <t>シセツ</t>
    </rPh>
    <rPh sb="3" eb="5">
      <t>カイゼン</t>
    </rPh>
    <rPh sb="6" eb="8">
      <t>カイシュウ</t>
    </rPh>
    <rPh sb="9" eb="11">
      <t>セツビ</t>
    </rPh>
    <rPh sb="12" eb="14">
      <t>コウシン</t>
    </rPh>
    <rPh sb="15" eb="17">
      <t>ケイカク</t>
    </rPh>
    <rPh sb="18" eb="20">
      <t>サクテイ</t>
    </rPh>
    <rPh sb="22" eb="24">
      <t>テキセツ</t>
    </rPh>
    <rPh sb="25" eb="27">
      <t>ジッシ</t>
    </rPh>
    <phoneticPr fontId="2"/>
  </si>
  <si>
    <t>防災（消防）訓練を定期的に実施し、記録を保管している。</t>
    <rPh sb="0" eb="2">
      <t>ボウサイ</t>
    </rPh>
    <rPh sb="3" eb="5">
      <t>ショウボウ</t>
    </rPh>
    <rPh sb="6" eb="8">
      <t>クンレン</t>
    </rPh>
    <rPh sb="9" eb="12">
      <t>テイキテキ</t>
    </rPh>
    <rPh sb="13" eb="15">
      <t>ジッシ</t>
    </rPh>
    <rPh sb="17" eb="19">
      <t>キロク</t>
    </rPh>
    <rPh sb="20" eb="22">
      <t>ホカン</t>
    </rPh>
    <phoneticPr fontId="2"/>
  </si>
  <si>
    <t>予算超過が見込まれる場合、適切に補正措置を行っている。</t>
    <rPh sb="0" eb="2">
      <t>ヨサン</t>
    </rPh>
    <rPh sb="2" eb="4">
      <t>チョウカ</t>
    </rPh>
    <rPh sb="5" eb="7">
      <t>ミコ</t>
    </rPh>
    <rPh sb="10" eb="12">
      <t>バアイ</t>
    </rPh>
    <rPh sb="13" eb="15">
      <t>テキセツ</t>
    </rPh>
    <rPh sb="16" eb="18">
      <t>ホセイ</t>
    </rPh>
    <rPh sb="18" eb="20">
      <t>ソチ</t>
    </rPh>
    <rPh sb="21" eb="22">
      <t>オコナ</t>
    </rPh>
    <phoneticPr fontId="2"/>
  </si>
  <si>
    <t>ボランティア活動への参加を、学校として積極的に奨励している。</t>
    <rPh sb="6" eb="8">
      <t>カツドウ</t>
    </rPh>
    <rPh sb="10" eb="12">
      <t>サンカ</t>
    </rPh>
    <rPh sb="14" eb="16">
      <t>ガッコウ</t>
    </rPh>
    <rPh sb="19" eb="22">
      <t>セッキョクテキ</t>
    </rPh>
    <rPh sb="23" eb="25">
      <t>ショウレイ</t>
    </rPh>
    <phoneticPr fontId="2"/>
  </si>
  <si>
    <t>9-34-4　学校関係者評価を公表している。</t>
    <rPh sb="7" eb="9">
      <t>ガッコウ</t>
    </rPh>
    <rPh sb="9" eb="12">
      <t>カンケイシャ</t>
    </rPh>
    <rPh sb="12" eb="14">
      <t>ヒョウカ</t>
    </rPh>
    <rPh sb="15" eb="17">
      <t>コウヒョウ</t>
    </rPh>
    <phoneticPr fontId="2"/>
  </si>
  <si>
    <t>9-34-4-①</t>
    <phoneticPr fontId="2"/>
  </si>
  <si>
    <t>評価結果を報告書に取りまとめている。</t>
    <rPh sb="0" eb="2">
      <t>ヒョウカ</t>
    </rPh>
    <rPh sb="2" eb="4">
      <t>ケッカ</t>
    </rPh>
    <rPh sb="5" eb="8">
      <t>ホウコクショ</t>
    </rPh>
    <rPh sb="9" eb="10">
      <t>ト</t>
    </rPh>
    <phoneticPr fontId="2"/>
  </si>
  <si>
    <t xml:space="preserve"> </t>
    <phoneticPr fontId="2"/>
  </si>
  <si>
    <t>9-35-1　教育情報に関する情報公開を積極的に行っている。</t>
    <rPh sb="7" eb="9">
      <t>キョウイク</t>
    </rPh>
    <rPh sb="9" eb="11">
      <t>ジョウホウ</t>
    </rPh>
    <rPh sb="12" eb="13">
      <t>カン</t>
    </rPh>
    <rPh sb="15" eb="17">
      <t>ジョウホウ</t>
    </rPh>
    <rPh sb="17" eb="19">
      <t>コウカイ</t>
    </rPh>
    <rPh sb="20" eb="23">
      <t>セッキョクテキ</t>
    </rPh>
    <rPh sb="24" eb="25">
      <t>オコナ</t>
    </rPh>
    <phoneticPr fontId="2"/>
  </si>
  <si>
    <t>評価指標</t>
    <rPh sb="0" eb="2">
      <t>ヒョウカ</t>
    </rPh>
    <rPh sb="2" eb="4">
      <t>シヒョウ</t>
    </rPh>
    <phoneticPr fontId="2"/>
  </si>
  <si>
    <t>評価指標該当項目数</t>
    <rPh sb="0" eb="2">
      <t>ヒョウカ</t>
    </rPh>
    <rPh sb="2" eb="4">
      <t>シヒョウ</t>
    </rPh>
    <rPh sb="4" eb="6">
      <t>ガイトウ</t>
    </rPh>
    <rPh sb="6" eb="8">
      <t>コウモク</t>
    </rPh>
    <rPh sb="8" eb="9">
      <t>スウ</t>
    </rPh>
    <phoneticPr fontId="2"/>
  </si>
  <si>
    <t>Ⅶ　学生の募集と
受け入れ</t>
    <rPh sb="2" eb="4">
      <t>ガクセイ</t>
    </rPh>
    <rPh sb="5" eb="7">
      <t>ボシュウ</t>
    </rPh>
    <rPh sb="9" eb="10">
      <t>ウ</t>
    </rPh>
    <rPh sb="11" eb="12">
      <t>イ</t>
    </rPh>
    <phoneticPr fontId="2"/>
  </si>
  <si>
    <t>学校運営</t>
    <rPh sb="0" eb="2">
      <t>ガッコウ</t>
    </rPh>
    <rPh sb="2" eb="4">
      <t>ウンエイ</t>
    </rPh>
    <phoneticPr fontId="2"/>
  </si>
  <si>
    <t>教育活動</t>
    <rPh sb="0" eb="2">
      <t>キョウイク</t>
    </rPh>
    <rPh sb="2" eb="4">
      <t>カツドウ</t>
    </rPh>
    <phoneticPr fontId="2"/>
  </si>
  <si>
    <t>学修成果</t>
    <rPh sb="0" eb="2">
      <t>ガクシュウ</t>
    </rPh>
    <rPh sb="2" eb="4">
      <t>セイカ</t>
    </rPh>
    <phoneticPr fontId="2"/>
  </si>
  <si>
    <t>学生支援</t>
    <rPh sb="0" eb="2">
      <t>ガクセイ</t>
    </rPh>
    <rPh sb="2" eb="4">
      <t>シエン</t>
    </rPh>
    <phoneticPr fontId="2"/>
  </si>
  <si>
    <t>教育環境</t>
    <rPh sb="0" eb="2">
      <t>キョウイク</t>
    </rPh>
    <rPh sb="2" eb="4">
      <t>カンキョウ</t>
    </rPh>
    <phoneticPr fontId="2"/>
  </si>
  <si>
    <t>学生の募集と受け入れ</t>
    <rPh sb="0" eb="2">
      <t>ガクセイ</t>
    </rPh>
    <rPh sb="3" eb="5">
      <t>ボシュウ</t>
    </rPh>
    <rPh sb="6" eb="7">
      <t>ウ</t>
    </rPh>
    <rPh sb="8" eb="9">
      <t>イ</t>
    </rPh>
    <phoneticPr fontId="2"/>
  </si>
  <si>
    <t>財務</t>
    <rPh sb="0" eb="2">
      <t>ザイム</t>
    </rPh>
    <phoneticPr fontId="2"/>
  </si>
  <si>
    <t>中項目</t>
    <phoneticPr fontId="2"/>
  </si>
  <si>
    <t>評価項目</t>
    <rPh sb="0" eb="2">
      <t>ヒョウカ</t>
    </rPh>
    <rPh sb="2" eb="4">
      <t>コウモク</t>
    </rPh>
    <phoneticPr fontId="2"/>
  </si>
  <si>
    <t>教育理念・教育目的
　・教育目標</t>
    <rPh sb="0" eb="2">
      <t>キョウイク</t>
    </rPh>
    <rPh sb="2" eb="4">
      <t>リネン</t>
    </rPh>
    <rPh sb="5" eb="7">
      <t>キョウイク</t>
    </rPh>
    <rPh sb="7" eb="9">
      <t>モクテキ</t>
    </rPh>
    <rPh sb="12" eb="14">
      <t>キョウイク</t>
    </rPh>
    <rPh sb="14" eb="16">
      <t>モクヒョウ</t>
    </rPh>
    <phoneticPr fontId="2"/>
  </si>
  <si>
    <t>Ⅰ　教育理念・教育目的・教育目標</t>
    <rPh sb="2" eb="4">
      <t>キョウイク</t>
    </rPh>
    <rPh sb="4" eb="6">
      <t>リネン</t>
    </rPh>
    <rPh sb="7" eb="9">
      <t>キョウイク</t>
    </rPh>
    <rPh sb="9" eb="11">
      <t>モクテキ</t>
    </rPh>
    <rPh sb="12" eb="14">
      <t>キョウイク</t>
    </rPh>
    <rPh sb="14" eb="16">
      <t>モクヒョウ</t>
    </rPh>
    <phoneticPr fontId="2"/>
  </si>
  <si>
    <t>R5年度</t>
    <rPh sb="2" eb="4">
      <t>ネンド</t>
    </rPh>
    <phoneticPr fontId="2"/>
  </si>
  <si>
    <t>R4年度</t>
    <rPh sb="2" eb="4">
      <t>ネンド</t>
    </rPh>
    <phoneticPr fontId="2"/>
  </si>
  <si>
    <t>R3</t>
    <phoneticPr fontId="2"/>
  </si>
  <si>
    <t>R4</t>
    <phoneticPr fontId="2"/>
  </si>
  <si>
    <t>法令等の遵守</t>
    <rPh sb="0" eb="2">
      <t>ホウレイ</t>
    </rPh>
    <rPh sb="2" eb="3">
      <t>トウ</t>
    </rPh>
    <rPh sb="4" eb="6">
      <t>ジュンシュ</t>
    </rPh>
    <rPh sb="5" eb="6">
      <t>シュ</t>
    </rPh>
    <phoneticPr fontId="2"/>
  </si>
  <si>
    <t>令和６年度　学校評価結果</t>
    <rPh sb="0" eb="1">
      <t>レイ</t>
    </rPh>
    <rPh sb="1" eb="2">
      <t>ワ</t>
    </rPh>
    <rPh sb="3" eb="5">
      <t>ネンド</t>
    </rPh>
    <rPh sb="6" eb="8">
      <t>ガッコウ</t>
    </rPh>
    <rPh sb="8" eb="10">
      <t>ヒョウカ</t>
    </rPh>
    <rPh sb="10" eb="12">
      <t>ケッカ</t>
    </rPh>
    <phoneticPr fontId="2"/>
  </si>
  <si>
    <t>R5</t>
    <phoneticPr fontId="2"/>
  </si>
  <si>
    <t>R6</t>
    <phoneticPr fontId="2"/>
  </si>
  <si>
    <t>R6年度</t>
    <rPh sb="2" eb="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</si>
</sst>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0"/>
    <numFmt numFmtId="178" formatCode="#,##0.0;[Red]\-#,##0.0"/>
    <numFmt numFmtId="179" formatCode="0.0_);[Red]\(0.0\)"/>
    <numFmt numFmtId="180" formatCode="[=1]&quot;○&quot;;[=0]&quot;×&quot;;General"/>
    <numFmt numFmtId="181" formatCode="0.0_ "/>
    <numFmt numFmtId="182" formatCode="yyyy&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11"/>
      <color rgb="FFFF0000"/>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b/>
      <sz val="14"/>
      <color theme="1"/>
      <name val="ＭＳ 明朝"/>
      <family val="1"/>
      <charset val="128"/>
    </font>
    <font>
      <sz val="11"/>
      <color theme="1"/>
      <name val="ＭＳ 明朝"/>
      <family val="1"/>
      <charset val="128"/>
    </font>
    <font>
      <b/>
      <sz val="16"/>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249977111117893"/>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right style="thin">
        <color indexed="64"/>
      </right>
      <top style="medium">
        <color indexed="64"/>
      </top>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diagonalUp="1">
      <left/>
      <right style="thin">
        <color indexed="64"/>
      </right>
      <top/>
      <bottom style="medium">
        <color indexed="64"/>
      </bottom>
      <diagonal style="thin">
        <color indexed="64"/>
      </diagonal>
    </border>
    <border>
      <left style="thin">
        <color indexed="64"/>
      </left>
      <right/>
      <top style="hair">
        <color indexed="64"/>
      </top>
      <bottom style="thin">
        <color indexed="64"/>
      </bottom>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auto="1"/>
      </right>
      <top style="medium">
        <color auto="1"/>
      </top>
      <bottom style="hair">
        <color auto="1"/>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auto="1"/>
      </right>
      <top style="hair">
        <color auto="1"/>
      </top>
      <bottom style="hair">
        <color indexed="64"/>
      </bottom>
      <diagonal/>
    </border>
    <border>
      <left style="thin">
        <color auto="1"/>
      </left>
      <right style="medium">
        <color auto="1"/>
      </right>
      <top style="hair">
        <color auto="1"/>
      </top>
      <bottom style="hair">
        <color indexed="64"/>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0">
    <xf numFmtId="0" fontId="0" fillId="0" borderId="0" xfId="0">
      <alignment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0" xfId="0" applyProtection="1">
      <alignment vertical="center"/>
      <protection locked="0"/>
    </xf>
    <xf numFmtId="176" fontId="0" fillId="0" borderId="0" xfId="0" applyNumberFormat="1" applyProtection="1">
      <alignment vertical="center"/>
      <protection locked="0"/>
    </xf>
    <xf numFmtId="179" fontId="0" fillId="0" borderId="0" xfId="0" applyNumberFormat="1" applyProtection="1">
      <alignment vertical="center"/>
      <protection locked="0"/>
    </xf>
    <xf numFmtId="38" fontId="0" fillId="0" borderId="54" xfId="1" applyFont="1" applyBorder="1" applyAlignment="1" applyProtection="1">
      <alignment horizontal="center" vertical="center" textRotation="255"/>
      <protection locked="0"/>
    </xf>
    <xf numFmtId="178" fontId="0" fillId="0" borderId="54" xfId="1" applyNumberFormat="1" applyFont="1" applyBorder="1" applyAlignment="1" applyProtection="1">
      <alignment horizontal="center" vertical="center"/>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176" fontId="0" fillId="0" borderId="31" xfId="0" applyNumberFormat="1" applyBorder="1" applyAlignment="1" applyProtection="1">
      <alignment horizontal="center" vertical="center"/>
      <protection locked="0"/>
    </xf>
    <xf numFmtId="38" fontId="0" fillId="0" borderId="0" xfId="1" applyFont="1" applyBorder="1" applyAlignment="1" applyProtection="1">
      <alignment vertical="center" textRotation="255"/>
      <protection locked="0"/>
    </xf>
    <xf numFmtId="176" fontId="0" fillId="0" borderId="36" xfId="0" applyNumberFormat="1" applyBorder="1" applyAlignment="1" applyProtection="1">
      <alignment horizontal="center" vertical="center"/>
      <protection locked="0"/>
    </xf>
    <xf numFmtId="38" fontId="0" fillId="0" borderId="11" xfId="1" applyFont="1" applyBorder="1" applyAlignment="1" applyProtection="1">
      <alignment horizontal="center" vertical="center" textRotation="255"/>
      <protection locked="0"/>
    </xf>
    <xf numFmtId="178" fontId="0" fillId="0" borderId="11" xfId="1" applyNumberFormat="1" applyFont="1" applyBorder="1" applyAlignment="1" applyProtection="1">
      <alignment horizontal="center" vertical="center" textRotation="255"/>
      <protection locked="0"/>
    </xf>
    <xf numFmtId="0" fontId="0" fillId="0" borderId="39"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38" fontId="0" fillId="0" borderId="56" xfId="1" applyFont="1" applyBorder="1" applyAlignment="1" applyProtection="1">
      <alignment horizontal="center" vertical="center" textRotation="255"/>
      <protection locked="0"/>
    </xf>
    <xf numFmtId="178" fontId="0" fillId="0" borderId="56" xfId="1" applyNumberFormat="1" applyFont="1" applyBorder="1" applyAlignment="1" applyProtection="1">
      <alignment horizontal="center" vertical="center" textRotation="255"/>
      <protection locked="0"/>
    </xf>
    <xf numFmtId="0" fontId="0" fillId="0" borderId="2" xfId="0" applyBorder="1" applyAlignment="1" applyProtection="1">
      <alignment horizontal="left" vertical="center" wrapText="1"/>
      <protection locked="0"/>
    </xf>
    <xf numFmtId="38" fontId="0" fillId="0" borderId="0" xfId="1" applyFont="1" applyBorder="1" applyAlignment="1" applyProtection="1">
      <alignment horizontal="center" vertical="center" textRotation="255"/>
      <protection locked="0"/>
    </xf>
    <xf numFmtId="0" fontId="0" fillId="0" borderId="9" xfId="0" applyBorder="1" applyAlignment="1" applyProtection="1">
      <alignment horizontal="center" vertical="center"/>
      <protection locked="0"/>
    </xf>
    <xf numFmtId="0" fontId="0" fillId="0" borderId="5" xfId="0" applyBorder="1" applyAlignment="1" applyProtection="1">
      <alignment horizontal="center" vertical="center" wrapText="1"/>
      <protection locked="0"/>
    </xf>
    <xf numFmtId="0" fontId="0" fillId="0" borderId="33" xfId="0" applyBorder="1" applyAlignment="1" applyProtection="1">
      <alignment horizontal="center" vertical="center"/>
      <protection locked="0"/>
    </xf>
    <xf numFmtId="178" fontId="0" fillId="0" borderId="10" xfId="1" applyNumberFormat="1" applyFont="1" applyBorder="1" applyAlignment="1" applyProtection="1">
      <alignment horizontal="center" vertical="center" textRotation="255"/>
      <protection locked="0"/>
    </xf>
    <xf numFmtId="38" fontId="0" fillId="0" borderId="10" xfId="1" applyFont="1" applyBorder="1" applyAlignment="1" applyProtection="1">
      <alignment horizontal="center" vertical="center" textRotation="255"/>
      <protection locked="0"/>
    </xf>
    <xf numFmtId="178" fontId="0" fillId="0" borderId="10" xfId="1" applyNumberFormat="1" applyFont="1" applyBorder="1" applyAlignment="1" applyProtection="1">
      <alignment horizontal="center" vertical="center"/>
      <protection locked="0"/>
    </xf>
    <xf numFmtId="0" fontId="0" fillId="0" borderId="22" xfId="0" applyBorder="1" applyAlignment="1" applyProtection="1">
      <alignment horizontal="left" vertical="center" wrapText="1"/>
      <protection locked="0"/>
    </xf>
    <xf numFmtId="0" fontId="0" fillId="0" borderId="3" xfId="0" applyBorder="1" applyAlignment="1" applyProtection="1">
      <alignment horizontal="center" vertical="center" textRotation="255"/>
      <protection locked="0"/>
    </xf>
    <xf numFmtId="38" fontId="0" fillId="0" borderId="60" xfId="1" applyFont="1" applyBorder="1" applyAlignment="1" applyProtection="1">
      <alignment horizontal="center" vertical="center" textRotation="255"/>
      <protection locked="0"/>
    </xf>
    <xf numFmtId="0" fontId="0" fillId="0" borderId="3" xfId="0"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38" fontId="0" fillId="0" borderId="72" xfId="1" applyFont="1" applyBorder="1" applyAlignment="1" applyProtection="1">
      <alignment horizontal="center" vertical="center" textRotation="255"/>
    </xf>
    <xf numFmtId="178" fontId="0" fillId="0" borderId="65" xfId="1" applyNumberFormat="1" applyFont="1" applyBorder="1" applyAlignment="1" applyProtection="1">
      <alignment horizontal="center" vertical="center"/>
    </xf>
    <xf numFmtId="38" fontId="0" fillId="0" borderId="24" xfId="1" applyFont="1" applyBorder="1" applyAlignment="1" applyProtection="1">
      <alignment horizontal="center" vertical="center" textRotation="255"/>
    </xf>
    <xf numFmtId="38" fontId="0" fillId="0" borderId="35" xfId="0" applyNumberFormat="1" applyBorder="1" applyAlignment="1">
      <alignment horizontal="center" vertical="center"/>
    </xf>
    <xf numFmtId="38" fontId="0" fillId="0" borderId="65" xfId="1" applyFont="1" applyBorder="1" applyAlignment="1" applyProtection="1">
      <alignment horizontal="center" vertical="center" textRotation="255"/>
    </xf>
    <xf numFmtId="0" fontId="0" fillId="0" borderId="24" xfId="0" applyBorder="1" applyAlignment="1">
      <alignment horizontal="center" vertical="center"/>
    </xf>
    <xf numFmtId="178" fontId="0" fillId="0" borderId="24" xfId="0" applyNumberFormat="1" applyBorder="1" applyAlignment="1">
      <alignment horizontal="center" vertical="center"/>
    </xf>
    <xf numFmtId="38" fontId="0" fillId="0" borderId="35" xfId="1" applyFont="1" applyBorder="1" applyAlignment="1" applyProtection="1">
      <alignment horizontal="center" vertical="center" textRotation="255"/>
    </xf>
    <xf numFmtId="178" fontId="0" fillId="0" borderId="35" xfId="1" applyNumberFormat="1" applyFont="1" applyBorder="1" applyAlignment="1" applyProtection="1">
      <alignment horizontal="center" vertical="center"/>
    </xf>
    <xf numFmtId="38" fontId="0" fillId="0" borderId="59" xfId="1" applyFont="1" applyBorder="1" applyAlignment="1" applyProtection="1">
      <alignment horizontal="center" vertical="center" textRotation="255"/>
    </xf>
    <xf numFmtId="0" fontId="0" fillId="0" borderId="65" xfId="0" applyBorder="1" applyAlignment="1">
      <alignment horizontal="center" vertical="center"/>
    </xf>
    <xf numFmtId="178" fontId="0" fillId="0" borderId="65" xfId="0" applyNumberFormat="1" applyBorder="1" applyAlignment="1">
      <alignment horizontal="center" vertical="center"/>
    </xf>
    <xf numFmtId="179" fontId="0" fillId="0" borderId="0" xfId="0" applyNumberFormat="1">
      <alignment vertical="center"/>
    </xf>
    <xf numFmtId="0" fontId="0" fillId="0" borderId="53" xfId="1" applyNumberFormat="1" applyFont="1" applyBorder="1" applyAlignment="1" applyProtection="1">
      <alignment horizontal="center" vertical="center" textRotation="255"/>
    </xf>
    <xf numFmtId="179" fontId="0" fillId="0" borderId="53" xfId="1" applyNumberFormat="1" applyFont="1" applyBorder="1" applyAlignment="1" applyProtection="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0" fontId="0" fillId="0" borderId="65" xfId="1" applyNumberFormat="1" applyFont="1" applyBorder="1" applyAlignment="1" applyProtection="1">
      <alignment horizontal="center" vertical="center" textRotation="255"/>
    </xf>
    <xf numFmtId="179" fontId="0" fillId="0" borderId="65" xfId="1" applyNumberFormat="1" applyFont="1" applyBorder="1" applyAlignment="1" applyProtection="1">
      <alignment horizontal="center" vertical="center"/>
    </xf>
    <xf numFmtId="177" fontId="0" fillId="0" borderId="1" xfId="0" applyNumberFormat="1" applyBorder="1" applyAlignment="1">
      <alignment horizontal="center" vertical="center"/>
    </xf>
    <xf numFmtId="0" fontId="0" fillId="0" borderId="20" xfId="0"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left" vertical="center" wrapText="1"/>
    </xf>
    <xf numFmtId="0" fontId="0" fillId="0" borderId="38"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31" xfId="0" applyBorder="1" applyAlignment="1">
      <alignment horizontal="center" vertical="center"/>
    </xf>
    <xf numFmtId="0" fontId="0" fillId="0" borderId="24" xfId="1" applyNumberFormat="1" applyFont="1" applyBorder="1" applyAlignment="1" applyProtection="1">
      <alignment horizontal="center" vertical="center" textRotation="255"/>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36" xfId="0" applyBorder="1" applyAlignment="1">
      <alignment horizontal="center" vertical="center"/>
    </xf>
    <xf numFmtId="0" fontId="0" fillId="0" borderId="22" xfId="0" applyBorder="1" applyAlignment="1">
      <alignment horizontal="center" vertical="center"/>
    </xf>
    <xf numFmtId="0" fontId="0" fillId="0" borderId="10" xfId="1" applyNumberFormat="1" applyFont="1" applyBorder="1" applyAlignment="1" applyProtection="1">
      <alignment horizontal="center" vertical="center" textRotation="255"/>
    </xf>
    <xf numFmtId="179" fontId="0" fillId="0" borderId="10" xfId="1" applyNumberFormat="1" applyFont="1" applyBorder="1" applyAlignment="1" applyProtection="1">
      <alignment horizontal="center" vertical="center" textRotation="255"/>
    </xf>
    <xf numFmtId="0" fontId="0" fillId="0" borderId="39" xfId="0" applyBorder="1" applyAlignment="1">
      <alignment horizontal="left" vertical="center" wrapText="1"/>
    </xf>
    <xf numFmtId="0" fontId="0" fillId="0" borderId="39" xfId="0" applyBorder="1" applyAlignment="1">
      <alignment horizontal="center" vertical="center"/>
    </xf>
    <xf numFmtId="179" fontId="0" fillId="0" borderId="65" xfId="0" applyNumberFormat="1" applyBorder="1" applyAlignment="1">
      <alignment horizontal="center" vertical="center"/>
    </xf>
    <xf numFmtId="0" fontId="0" fillId="0" borderId="40" xfId="0" applyBorder="1" applyAlignment="1">
      <alignment horizontal="center" vertical="center"/>
    </xf>
    <xf numFmtId="0" fontId="0" fillId="0" borderId="6"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left" vertical="center" wrapText="1"/>
    </xf>
    <xf numFmtId="0" fontId="0" fillId="0" borderId="2" xfId="0" applyBorder="1" applyAlignment="1">
      <alignment horizontal="left" vertical="center" wrapText="1"/>
    </xf>
    <xf numFmtId="179" fontId="0" fillId="0" borderId="35" xfId="1" applyNumberFormat="1" applyFont="1" applyBorder="1" applyAlignment="1" applyProtection="1">
      <alignment horizontal="center" vertical="center"/>
    </xf>
    <xf numFmtId="179" fontId="0" fillId="0" borderId="24" xfId="0" applyNumberForma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wrapText="1"/>
    </xf>
    <xf numFmtId="0" fontId="0" fillId="0" borderId="33" xfId="0" applyBorder="1" applyAlignment="1">
      <alignment horizontal="center" vertical="center"/>
    </xf>
    <xf numFmtId="0" fontId="0" fillId="0" borderId="25" xfId="1" applyNumberFormat="1" applyFont="1" applyBorder="1" applyAlignment="1" applyProtection="1">
      <alignment horizontal="center" vertical="center" textRotation="255"/>
    </xf>
    <xf numFmtId="0" fontId="0" fillId="0" borderId="11" xfId="1" applyNumberFormat="1" applyFont="1" applyBorder="1" applyAlignment="1" applyProtection="1">
      <alignment horizontal="center" vertical="center" textRotation="255"/>
    </xf>
    <xf numFmtId="179" fontId="0" fillId="0" borderId="56" xfId="1" applyNumberFormat="1" applyFont="1" applyBorder="1" applyAlignment="1" applyProtection="1">
      <alignment horizontal="center" vertical="center" textRotation="255"/>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3" xfId="1" applyNumberFormat="1" applyFont="1" applyBorder="1" applyAlignment="1" applyProtection="1">
      <alignment horizontal="center" vertical="center" textRotation="255"/>
    </xf>
    <xf numFmtId="179" fontId="0" fillId="0" borderId="3" xfId="1" applyNumberFormat="1" applyFont="1" applyBorder="1" applyAlignment="1" applyProtection="1">
      <alignment horizontal="center" vertical="center"/>
    </xf>
    <xf numFmtId="0" fontId="0" fillId="0" borderId="3" xfId="0" applyBorder="1" applyAlignment="1">
      <alignment horizontal="center" vertical="center"/>
    </xf>
    <xf numFmtId="179" fontId="0" fillId="0" borderId="10" xfId="1" applyNumberFormat="1" applyFont="1" applyBorder="1" applyAlignment="1" applyProtection="1">
      <alignment horizontal="center" vertical="center"/>
    </xf>
    <xf numFmtId="0" fontId="0" fillId="0" borderId="22" xfId="0" applyBorder="1" applyAlignment="1">
      <alignment horizontal="left" vertical="center" wrapText="1"/>
    </xf>
    <xf numFmtId="0" fontId="0" fillId="0" borderId="3" xfId="0" applyBorder="1" applyAlignment="1">
      <alignment horizontal="center" vertical="center" textRotation="255"/>
    </xf>
    <xf numFmtId="0" fontId="0" fillId="0" borderId="55" xfId="1" applyNumberFormat="1" applyFont="1" applyBorder="1" applyAlignment="1" applyProtection="1">
      <alignment horizontal="center" vertical="center" textRotation="255"/>
    </xf>
    <xf numFmtId="0" fontId="0" fillId="0" borderId="3" xfId="0" applyBorder="1" applyAlignment="1">
      <alignment horizontal="left" vertical="center" wrapText="1"/>
    </xf>
    <xf numFmtId="0" fontId="0" fillId="0" borderId="2" xfId="0" applyBorder="1" applyAlignment="1">
      <alignment horizontal="center" vertical="center" wrapText="1"/>
    </xf>
    <xf numFmtId="0" fontId="0" fillId="0" borderId="7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5" xfId="0" applyBorder="1" applyAlignment="1">
      <alignment horizontal="center" vertical="center"/>
    </xf>
    <xf numFmtId="180" fontId="0" fillId="2" borderId="20" xfId="0" applyNumberFormat="1" applyFill="1" applyBorder="1" applyAlignment="1" applyProtection="1">
      <alignment horizontal="center" vertical="center"/>
      <protection locked="0"/>
    </xf>
    <xf numFmtId="180" fontId="0" fillId="2" borderId="21" xfId="0" applyNumberFormat="1" applyFill="1" applyBorder="1" applyAlignment="1" applyProtection="1">
      <alignment horizontal="center" vertical="center"/>
      <protection locked="0"/>
    </xf>
    <xf numFmtId="180" fontId="0" fillId="2" borderId="22" xfId="0" applyNumberFormat="1" applyFill="1" applyBorder="1" applyAlignment="1" applyProtection="1">
      <alignment horizontal="center" vertical="center"/>
      <protection locked="0"/>
    </xf>
    <xf numFmtId="180" fontId="0" fillId="2" borderId="1" xfId="0" applyNumberForma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72" xfId="0" applyBorder="1" applyAlignment="1" applyProtection="1">
      <alignment horizontal="center" vertical="center" wrapText="1"/>
      <protection locked="0"/>
    </xf>
    <xf numFmtId="0" fontId="0" fillId="2" borderId="65" xfId="0" applyFill="1" applyBorder="1" applyProtection="1">
      <alignment vertical="center"/>
      <protection locked="0"/>
    </xf>
    <xf numFmtId="0" fontId="6" fillId="0" borderId="0" xfId="0" applyFont="1" applyProtection="1">
      <alignment vertical="center"/>
      <protection locked="0"/>
    </xf>
    <xf numFmtId="182" fontId="0" fillId="2" borderId="65" xfId="0" applyNumberFormat="1" applyFill="1" applyBorder="1" applyAlignment="1" applyProtection="1">
      <alignment horizontal="left" vertical="center"/>
      <protection locked="0"/>
    </xf>
    <xf numFmtId="0" fontId="0" fillId="0" borderId="5" xfId="0" applyBorder="1" applyAlignment="1">
      <alignment horizontal="center" vertical="center"/>
    </xf>
    <xf numFmtId="0" fontId="0" fillId="0" borderId="3" xfId="0" applyBorder="1" applyProtection="1">
      <alignment vertical="center"/>
      <protection locked="0"/>
    </xf>
    <xf numFmtId="0" fontId="0" fillId="0" borderId="4" xfId="0" applyBorder="1" applyProtection="1">
      <alignment vertical="center"/>
      <protection locked="0"/>
    </xf>
    <xf numFmtId="180" fontId="0" fillId="2" borderId="40" xfId="0" applyNumberFormat="1" applyFill="1" applyBorder="1" applyAlignment="1" applyProtection="1">
      <alignment horizontal="center" vertical="center"/>
      <protection locked="0"/>
    </xf>
    <xf numFmtId="180" fontId="0" fillId="2" borderId="81" xfId="0" applyNumberForma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81" xfId="0" applyBorder="1" applyAlignment="1">
      <alignment horizontal="center" vertical="center"/>
    </xf>
    <xf numFmtId="0" fontId="0" fillId="0" borderId="0" xfId="0" applyAlignment="1" applyProtection="1">
      <alignment horizontal="center" vertical="center" wrapText="1"/>
      <protection locked="0"/>
    </xf>
    <xf numFmtId="0" fontId="8" fillId="0" borderId="0" xfId="0" applyFont="1">
      <alignment vertical="center"/>
    </xf>
    <xf numFmtId="181" fontId="9" fillId="0" borderId="1" xfId="0" applyNumberFormat="1" applyFont="1" applyBorder="1" applyAlignment="1">
      <alignment horizontal="center" vertical="center"/>
    </xf>
    <xf numFmtId="0" fontId="0" fillId="0" borderId="35" xfId="0" applyBorder="1" applyProtection="1">
      <alignment vertical="center"/>
      <protection locked="0"/>
    </xf>
    <xf numFmtId="0" fontId="0" fillId="0" borderId="86" xfId="0" applyBorder="1" applyProtection="1">
      <alignment vertical="center"/>
      <protection locked="0"/>
    </xf>
    <xf numFmtId="0" fontId="0" fillId="0" borderId="85" xfId="0" applyBorder="1" applyProtection="1">
      <alignment vertical="center"/>
      <protection locked="0"/>
    </xf>
    <xf numFmtId="0" fontId="12" fillId="0" borderId="0" xfId="0" applyFont="1">
      <alignment vertical="center"/>
    </xf>
    <xf numFmtId="181" fontId="12" fillId="0" borderId="20" xfId="0" applyNumberFormat="1" applyFont="1" applyBorder="1" applyAlignment="1">
      <alignment horizontal="center" vertical="center"/>
    </xf>
    <xf numFmtId="181" fontId="12" fillId="0" borderId="21" xfId="0" applyNumberFormat="1" applyFont="1" applyBorder="1" applyAlignment="1">
      <alignment horizontal="center" vertical="center"/>
    </xf>
    <xf numFmtId="181" fontId="12" fillId="0" borderId="22" xfId="0" applyNumberFormat="1" applyFont="1" applyBorder="1" applyAlignment="1">
      <alignment horizontal="center" vertical="center"/>
    </xf>
    <xf numFmtId="181" fontId="12" fillId="0" borderId="51" xfId="0" applyNumberFormat="1" applyFont="1" applyBorder="1" applyAlignment="1">
      <alignment horizontal="center" vertical="center"/>
    </xf>
    <xf numFmtId="181" fontId="12" fillId="0" borderId="1" xfId="0" applyNumberFormat="1" applyFont="1" applyBorder="1" applyAlignment="1">
      <alignment horizontal="center" vertical="center"/>
    </xf>
    <xf numFmtId="0" fontId="10" fillId="0" borderId="0" xfId="0" applyFont="1">
      <alignment vertical="center"/>
    </xf>
    <xf numFmtId="0" fontId="0" fillId="0" borderId="8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181" fontId="0" fillId="0" borderId="101" xfId="0" applyNumberFormat="1" applyBorder="1">
      <alignment vertical="center"/>
    </xf>
    <xf numFmtId="181" fontId="0" fillId="0" borderId="21" xfId="0" applyNumberFormat="1" applyBorder="1">
      <alignment vertical="center"/>
    </xf>
    <xf numFmtId="181" fontId="0" fillId="0" borderId="102" xfId="0" applyNumberFormat="1" applyBorder="1">
      <alignment vertical="center"/>
    </xf>
    <xf numFmtId="181" fontId="0" fillId="0" borderId="103" xfId="0" applyNumberFormat="1" applyBorder="1">
      <alignment vertical="center"/>
    </xf>
    <xf numFmtId="181" fontId="0" fillId="0" borderId="104" xfId="0" applyNumberFormat="1" applyBorder="1">
      <alignment vertical="center"/>
    </xf>
    <xf numFmtId="181" fontId="0" fillId="0" borderId="105" xfId="0" applyNumberFormat="1" applyBorder="1">
      <alignment vertical="center"/>
    </xf>
    <xf numFmtId="0" fontId="12" fillId="0" borderId="18" xfId="0" applyFont="1" applyBorder="1" applyAlignment="1">
      <alignment horizontal="center" vertical="center"/>
    </xf>
    <xf numFmtId="0" fontId="12" fillId="0" borderId="66" xfId="0" applyFont="1" applyBorder="1" applyAlignment="1">
      <alignment horizontal="center" vertical="center" wrapText="1"/>
    </xf>
    <xf numFmtId="49" fontId="12" fillId="0" borderId="61" xfId="0" applyNumberFormat="1" applyFont="1" applyBorder="1" applyAlignment="1">
      <alignment horizontal="center" vertical="center"/>
    </xf>
    <xf numFmtId="0" fontId="12" fillId="0" borderId="64" xfId="0" applyFont="1" applyBorder="1">
      <alignment vertical="center"/>
    </xf>
    <xf numFmtId="0" fontId="12" fillId="0" borderId="66" xfId="0" applyFont="1" applyBorder="1">
      <alignment vertical="center"/>
    </xf>
    <xf numFmtId="49" fontId="12" fillId="0" borderId="74" xfId="0" applyNumberFormat="1" applyFont="1" applyBorder="1" applyAlignment="1">
      <alignment horizontal="center" vertical="center"/>
    </xf>
    <xf numFmtId="0" fontId="12" fillId="0" borderId="93" xfId="0" applyFont="1" applyBorder="1">
      <alignment vertical="center"/>
    </xf>
    <xf numFmtId="0" fontId="12" fillId="0" borderId="94" xfId="0" applyFont="1" applyBorder="1">
      <alignment vertical="center"/>
    </xf>
    <xf numFmtId="49" fontId="12" fillId="0" borderId="75" xfId="0" applyNumberFormat="1" applyFont="1" applyBorder="1" applyAlignment="1">
      <alignment horizontal="center" vertical="center"/>
    </xf>
    <xf numFmtId="0" fontId="12" fillId="0" borderId="95" xfId="0" applyFont="1" applyBorder="1">
      <alignment vertical="center"/>
    </xf>
    <xf numFmtId="0" fontId="12" fillId="0" borderId="96" xfId="0" applyFont="1" applyBorder="1">
      <alignment vertical="center"/>
    </xf>
    <xf numFmtId="49" fontId="12" fillId="0" borderId="76" xfId="0" applyNumberFormat="1" applyFont="1" applyBorder="1" applyAlignment="1">
      <alignment horizontal="center" vertical="center"/>
    </xf>
    <xf numFmtId="0" fontId="12" fillId="0" borderId="97" xfId="0" applyFont="1" applyBorder="1">
      <alignment vertical="center"/>
    </xf>
    <xf numFmtId="0" fontId="12" fillId="0" borderId="98" xfId="0" applyFont="1" applyBorder="1">
      <alignment vertical="center"/>
    </xf>
    <xf numFmtId="56" fontId="12" fillId="0" borderId="95" xfId="0" applyNumberFormat="1" applyFont="1" applyBorder="1">
      <alignment vertical="center"/>
    </xf>
    <xf numFmtId="56" fontId="12" fillId="0" borderId="96" xfId="0" applyNumberFormat="1" applyFont="1" applyBorder="1">
      <alignment vertical="center"/>
    </xf>
    <xf numFmtId="0" fontId="12" fillId="0" borderId="50" xfId="0" applyFont="1" applyBorder="1" applyAlignment="1">
      <alignment horizontal="center" vertical="center"/>
    </xf>
    <xf numFmtId="0" fontId="12" fillId="0" borderId="67" xfId="0" applyFont="1" applyBorder="1" applyAlignment="1">
      <alignment horizontal="left" vertical="center"/>
    </xf>
    <xf numFmtId="49" fontId="12" fillId="0" borderId="62" xfId="0" applyNumberFormat="1" applyFont="1" applyBorder="1" applyAlignment="1">
      <alignment horizontal="center" vertical="center"/>
    </xf>
    <xf numFmtId="0" fontId="12" fillId="0" borderId="99" xfId="0" applyFont="1" applyBorder="1">
      <alignment vertical="center"/>
    </xf>
    <xf numFmtId="0" fontId="12" fillId="0" borderId="67" xfId="0" applyFont="1" applyBorder="1">
      <alignment vertical="center"/>
    </xf>
    <xf numFmtId="181" fontId="12" fillId="0" borderId="49" xfId="0" applyNumberFormat="1" applyFont="1" applyBorder="1" applyAlignment="1">
      <alignment horizontal="center" vertical="center"/>
    </xf>
    <xf numFmtId="181" fontId="12" fillId="0" borderId="106" xfId="0" applyNumberFormat="1" applyFont="1" applyBorder="1" applyAlignment="1">
      <alignment horizontal="center" vertical="center"/>
    </xf>
    <xf numFmtId="179" fontId="0" fillId="0" borderId="52" xfId="0" applyNumberFormat="1" applyBorder="1" applyAlignment="1">
      <alignment horizontal="center" vertical="center"/>
    </xf>
    <xf numFmtId="179" fontId="0" fillId="0" borderId="32" xfId="0" applyNumberFormat="1" applyBorder="1" applyAlignment="1">
      <alignment horizontal="center" vertical="center"/>
    </xf>
    <xf numFmtId="179" fontId="0" fillId="0" borderId="58" xfId="0" applyNumberFormat="1" applyBorder="1" applyAlignment="1">
      <alignment horizontal="center" vertical="center"/>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176" fontId="0" fillId="0" borderId="31" xfId="0" applyNumberFormat="1" applyBorder="1" applyAlignment="1" applyProtection="1">
      <alignment horizontal="center" vertical="center" textRotation="255"/>
      <protection locked="0"/>
    </xf>
    <xf numFmtId="176" fontId="0" fillId="0" borderId="11" xfId="0" applyNumberFormat="1" applyBorder="1" applyAlignment="1" applyProtection="1">
      <alignment horizontal="center" vertical="center" textRotation="255"/>
      <protection locked="0"/>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0" fillId="0" borderId="31" xfId="0" applyBorder="1" applyAlignment="1">
      <alignment horizontal="center" vertical="center" textRotation="255"/>
    </xf>
    <xf numFmtId="0" fontId="0" fillId="0" borderId="11" xfId="0" applyBorder="1" applyAlignment="1">
      <alignment horizontal="center" vertical="center" textRotation="255"/>
    </xf>
    <xf numFmtId="0" fontId="0" fillId="0" borderId="3" xfId="0" applyBorder="1" applyAlignment="1" applyProtection="1">
      <alignment horizontal="center" vertical="center" textRotation="255"/>
      <protection locked="0"/>
    </xf>
    <xf numFmtId="56" fontId="0" fillId="0" borderId="5" xfId="0" applyNumberForma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3" xfId="0" applyBorder="1" applyAlignment="1">
      <alignment horizontal="center" vertical="center" textRotation="255"/>
    </xf>
    <xf numFmtId="56" fontId="0" fillId="0" borderId="5" xfId="0" applyNumberForma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38" fontId="0" fillId="0" borderId="3" xfId="1" applyFont="1" applyBorder="1" applyAlignment="1" applyProtection="1">
      <alignment horizontal="center" vertical="center" textRotation="255"/>
      <protection locked="0"/>
    </xf>
    <xf numFmtId="0" fontId="0" fillId="0" borderId="5" xfId="0" applyBorder="1" applyAlignment="1" applyProtection="1">
      <alignment horizontal="left" vertical="center"/>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4" fontId="0" fillId="0" borderId="5" xfId="0" applyNumberFormat="1" applyBorder="1" applyAlignment="1" applyProtection="1">
      <alignment horizontal="left" vertical="center"/>
      <protection locked="0"/>
    </xf>
    <xf numFmtId="14" fontId="0" fillId="0" borderId="7" xfId="0" applyNumberForma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14" fontId="0" fillId="0" borderId="5" xfId="0" applyNumberFormat="1" applyBorder="1" applyAlignment="1">
      <alignment horizontal="left" vertical="center"/>
    </xf>
    <xf numFmtId="14" fontId="0" fillId="0" borderId="7" xfId="0" applyNumberFormat="1" applyBorder="1" applyAlignment="1">
      <alignment horizontal="left" vertical="center"/>
    </xf>
    <xf numFmtId="14" fontId="0" fillId="0" borderId="8" xfId="0" applyNumberFormat="1" applyBorder="1" applyAlignment="1">
      <alignment horizontal="left" vertical="center"/>
    </xf>
    <xf numFmtId="38" fontId="0" fillId="0" borderId="11" xfId="1" applyFont="1" applyBorder="1" applyAlignment="1" applyProtection="1">
      <alignment horizontal="center" vertical="center" textRotation="255"/>
      <protection locked="0"/>
    </xf>
    <xf numFmtId="178" fontId="0" fillId="0" borderId="32" xfId="0" applyNumberFormat="1" applyBorder="1" applyAlignment="1" applyProtection="1">
      <alignment horizontal="center" vertical="center"/>
      <protection locked="0"/>
    </xf>
    <xf numFmtId="178" fontId="0" fillId="0" borderId="58" xfId="0" applyNumberFormat="1" applyBorder="1" applyAlignment="1" applyProtection="1">
      <alignment horizontal="center" vertical="center"/>
      <protection locked="0"/>
    </xf>
    <xf numFmtId="38" fontId="0" fillId="0" borderId="33" xfId="1" applyFont="1" applyBorder="1" applyAlignment="1" applyProtection="1">
      <alignment horizontal="center" vertical="center" textRotation="255"/>
      <protection locked="0"/>
    </xf>
    <xf numFmtId="178" fontId="0" fillId="0" borderId="52" xfId="1" applyNumberFormat="1" applyFont="1" applyBorder="1" applyAlignment="1" applyProtection="1">
      <alignment horizontal="center" vertical="center" textRotation="255"/>
      <protection locked="0"/>
    </xf>
    <xf numFmtId="178" fontId="0" fillId="0" borderId="32" xfId="1" applyNumberFormat="1" applyFont="1" applyBorder="1" applyAlignment="1" applyProtection="1">
      <alignment horizontal="center" vertical="center" textRotation="255"/>
      <protection locked="0"/>
    </xf>
    <xf numFmtId="38" fontId="0" fillId="0" borderId="3" xfId="1" applyFont="1" applyBorder="1" applyAlignment="1" applyProtection="1">
      <alignment horizontal="center" vertical="center" textRotation="255"/>
    </xf>
    <xf numFmtId="0" fontId="0" fillId="0" borderId="5" xfId="0" applyBorder="1" applyAlignment="1">
      <alignment horizontal="left" vertical="center"/>
    </xf>
    <xf numFmtId="0" fontId="0" fillId="0" borderId="33" xfId="1" applyNumberFormat="1" applyFont="1" applyBorder="1" applyAlignment="1" applyProtection="1">
      <alignment horizontal="center" vertical="center" textRotation="255"/>
    </xf>
    <xf numFmtId="0" fontId="0" fillId="0" borderId="11" xfId="1" applyNumberFormat="1" applyFont="1" applyBorder="1" applyAlignment="1" applyProtection="1">
      <alignment horizontal="center" vertical="center" textRotation="255"/>
    </xf>
    <xf numFmtId="179" fontId="0" fillId="0" borderId="52" xfId="1" applyNumberFormat="1" applyFont="1" applyBorder="1" applyAlignment="1" applyProtection="1">
      <alignment horizontal="center" vertical="center" textRotation="255"/>
    </xf>
    <xf numFmtId="179" fontId="0" fillId="0" borderId="32" xfId="1" applyNumberFormat="1" applyFont="1" applyBorder="1" applyAlignment="1" applyProtection="1">
      <alignment horizontal="center" vertical="center" textRotation="255"/>
    </xf>
    <xf numFmtId="0" fontId="0" fillId="0" borderId="4" xfId="0" applyBorder="1" applyAlignment="1" applyProtection="1">
      <alignment horizontal="center" vertical="center" wrapText="1"/>
      <protection locked="0"/>
    </xf>
    <xf numFmtId="0" fontId="0" fillId="0" borderId="4" xfId="0" applyBorder="1" applyAlignment="1">
      <alignment horizontal="center" vertical="center" wrapText="1"/>
    </xf>
    <xf numFmtId="38" fontId="0" fillId="0" borderId="37" xfId="1" applyFont="1" applyBorder="1" applyAlignment="1" applyProtection="1">
      <alignment horizontal="center" vertical="center" textRotation="255"/>
      <protection locked="0"/>
    </xf>
    <xf numFmtId="38" fontId="0" fillId="0" borderId="23" xfId="1" applyFont="1" applyBorder="1" applyAlignment="1" applyProtection="1">
      <alignment horizontal="center" vertical="center" textRotation="255"/>
      <protection locked="0"/>
    </xf>
    <xf numFmtId="178" fontId="0" fillId="0" borderId="33" xfId="0" applyNumberFormat="1" applyBorder="1" applyAlignment="1" applyProtection="1">
      <alignment horizontal="center" vertical="center"/>
      <protection locked="0"/>
    </xf>
    <xf numFmtId="178" fontId="0" fillId="0" borderId="11" xfId="0" applyNumberFormat="1" applyBorder="1" applyAlignment="1" applyProtection="1">
      <alignment horizontal="center" vertical="center"/>
      <protection locked="0"/>
    </xf>
    <xf numFmtId="0" fontId="0" fillId="0" borderId="31" xfId="0" applyBorder="1" applyAlignment="1">
      <alignment horizontal="center" vertical="center"/>
    </xf>
    <xf numFmtId="0" fontId="0" fillId="0" borderId="23" xfId="0" applyBorder="1" applyAlignment="1">
      <alignment horizontal="center" vertical="center"/>
    </xf>
    <xf numFmtId="56" fontId="0" fillId="0" borderId="7" xfId="0" applyNumberFormat="1" applyBorder="1" applyAlignment="1" applyProtection="1">
      <alignment horizontal="left" vertical="center"/>
      <protection locked="0"/>
    </xf>
    <xf numFmtId="56" fontId="0" fillId="0" borderId="8" xfId="0" applyNumberFormat="1" applyBorder="1" applyAlignment="1" applyProtection="1">
      <alignment horizontal="left" vertical="center"/>
      <protection locked="0"/>
    </xf>
    <xf numFmtId="176" fontId="0" fillId="0" borderId="31" xfId="0" applyNumberFormat="1" applyBorder="1" applyAlignment="1" applyProtection="1">
      <alignment horizontal="center" vertical="center"/>
      <protection locked="0"/>
    </xf>
    <xf numFmtId="176" fontId="0" fillId="0" borderId="23" xfId="0" applyNumberFormat="1" applyBorder="1" applyAlignment="1" applyProtection="1">
      <alignment horizontal="center" vertical="center"/>
      <protection locked="0"/>
    </xf>
    <xf numFmtId="56" fontId="0" fillId="0" borderId="7" xfId="0" applyNumberFormat="1" applyBorder="1" applyAlignment="1">
      <alignment horizontal="left" vertical="center"/>
    </xf>
    <xf numFmtId="56" fontId="0" fillId="0" borderId="8" xfId="0" applyNumberFormat="1" applyBorder="1" applyAlignment="1">
      <alignment horizontal="left" vertical="center"/>
    </xf>
    <xf numFmtId="179" fontId="0" fillId="0" borderId="33" xfId="1" applyNumberFormat="1" applyFont="1" applyBorder="1" applyAlignment="1" applyProtection="1">
      <alignment horizontal="center" vertical="center"/>
    </xf>
    <xf numFmtId="179" fontId="0" fillId="0" borderId="11" xfId="1" applyNumberFormat="1" applyFont="1" applyBorder="1" applyAlignment="1" applyProtection="1">
      <alignment horizontal="center" vertical="center"/>
    </xf>
    <xf numFmtId="179" fontId="0" fillId="0" borderId="12" xfId="1" applyNumberFormat="1" applyFont="1" applyBorder="1" applyAlignment="1" applyProtection="1">
      <alignment horizontal="center" vertical="center"/>
    </xf>
    <xf numFmtId="0" fontId="0" fillId="0" borderId="23" xfId="0" applyBorder="1" applyAlignment="1">
      <alignment horizontal="center" vertical="center" textRotation="255"/>
    </xf>
    <xf numFmtId="0" fontId="0" fillId="0" borderId="33" xfId="0" applyBorder="1" applyAlignment="1">
      <alignment horizontal="center" vertical="center"/>
    </xf>
    <xf numFmtId="0" fontId="0" fillId="0" borderId="12" xfId="0" applyBorder="1" applyAlignment="1">
      <alignment horizontal="center" vertical="center"/>
    </xf>
    <xf numFmtId="176" fontId="0" fillId="0" borderId="82" xfId="0" applyNumberFormat="1" applyBorder="1" applyAlignment="1" applyProtection="1">
      <alignment horizontal="center" vertical="center"/>
      <protection locked="0"/>
    </xf>
    <xf numFmtId="0" fontId="0" fillId="0" borderId="82" xfId="0" applyBorder="1" applyAlignment="1">
      <alignment horizontal="center" vertical="center"/>
    </xf>
    <xf numFmtId="38" fontId="0" fillId="0" borderId="33" xfId="0" applyNumberFormat="1" applyBorder="1" applyAlignment="1">
      <alignment horizontal="center" vertical="center"/>
    </xf>
    <xf numFmtId="38" fontId="0" fillId="0" borderId="11" xfId="0" applyNumberFormat="1" applyBorder="1" applyAlignment="1">
      <alignment horizontal="center" vertical="center"/>
    </xf>
    <xf numFmtId="38" fontId="0" fillId="0" borderId="12" xfId="0" applyNumberFormat="1" applyBorder="1" applyAlignment="1">
      <alignment horizontal="center" vertical="center"/>
    </xf>
    <xf numFmtId="178" fontId="0" fillId="0" borderId="33" xfId="1" applyNumberFormat="1" applyFont="1" applyBorder="1" applyAlignment="1" applyProtection="1">
      <alignment horizontal="center" vertical="center"/>
    </xf>
    <xf numFmtId="178" fontId="0" fillId="0" borderId="11" xfId="1" applyNumberFormat="1" applyFont="1" applyBorder="1" applyAlignment="1" applyProtection="1">
      <alignment horizontal="center" vertical="center"/>
    </xf>
    <xf numFmtId="178" fontId="0" fillId="0" borderId="12" xfId="1" applyNumberFormat="1" applyFont="1" applyBorder="1" applyAlignment="1" applyProtection="1">
      <alignment horizontal="center" vertical="center"/>
    </xf>
    <xf numFmtId="0" fontId="0" fillId="0" borderId="12" xfId="1" applyNumberFormat="1" applyFont="1" applyBorder="1" applyAlignment="1" applyProtection="1">
      <alignment horizontal="center" vertical="center" textRotation="255"/>
    </xf>
    <xf numFmtId="0" fontId="0" fillId="0" borderId="11" xfId="0" applyBorder="1" applyAlignment="1">
      <alignment horizontal="center" vertical="center"/>
    </xf>
    <xf numFmtId="0" fontId="0" fillId="0" borderId="3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179" fontId="0" fillId="0" borderId="80" xfId="1" applyNumberFormat="1" applyFont="1" applyBorder="1" applyAlignment="1" applyProtection="1">
      <alignment horizontal="center" vertical="center" textRotation="255"/>
    </xf>
    <xf numFmtId="178" fontId="0" fillId="0" borderId="52" xfId="1" applyNumberFormat="1" applyFont="1" applyBorder="1" applyAlignment="1" applyProtection="1">
      <alignment horizontal="center" vertical="center"/>
    </xf>
    <xf numFmtId="178" fontId="0" fillId="0" borderId="32" xfId="1" applyNumberFormat="1" applyFont="1" applyBorder="1" applyAlignment="1" applyProtection="1">
      <alignment horizontal="center" vertical="center"/>
    </xf>
    <xf numFmtId="178" fontId="0" fillId="0" borderId="80" xfId="1" applyNumberFormat="1" applyFont="1" applyBorder="1" applyAlignment="1" applyProtection="1">
      <alignment horizontal="center" vertical="center"/>
    </xf>
    <xf numFmtId="178" fontId="0" fillId="0" borderId="12" xfId="0" applyNumberFormat="1" applyBorder="1" applyAlignment="1" applyProtection="1">
      <alignment horizontal="center" vertical="center"/>
      <protection locked="0"/>
    </xf>
    <xf numFmtId="178" fontId="0" fillId="0" borderId="44" xfId="0" applyNumberFormat="1" applyBorder="1" applyAlignment="1" applyProtection="1">
      <alignment horizontal="center" vertical="center"/>
      <protection locked="0"/>
    </xf>
    <xf numFmtId="38" fontId="0" fillId="0" borderId="60" xfId="1" applyFont="1" applyBorder="1" applyAlignment="1" applyProtection="1">
      <alignment horizontal="center" vertical="center" textRotation="255"/>
      <protection locked="0"/>
    </xf>
    <xf numFmtId="38" fontId="0" fillId="0" borderId="34" xfId="1" applyFont="1" applyBorder="1" applyAlignment="1" applyProtection="1">
      <alignment horizontal="center" vertical="center" textRotation="255"/>
      <protection locked="0"/>
    </xf>
    <xf numFmtId="0" fontId="0" fillId="0" borderId="55" xfId="1" applyNumberFormat="1" applyFont="1" applyBorder="1" applyAlignment="1" applyProtection="1">
      <alignment horizontal="center" vertical="center" textRotation="255"/>
    </xf>
    <xf numFmtId="0" fontId="0" fillId="0" borderId="56" xfId="1" applyNumberFormat="1" applyFont="1" applyBorder="1" applyAlignment="1" applyProtection="1">
      <alignment horizontal="center" vertical="center" textRotation="255"/>
    </xf>
    <xf numFmtId="0" fontId="0" fillId="0" borderId="10" xfId="1" applyNumberFormat="1" applyFont="1" applyBorder="1" applyAlignment="1" applyProtection="1">
      <alignment horizontal="center" vertical="center" textRotation="255"/>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xf>
    <xf numFmtId="179" fontId="0" fillId="0" borderId="33" xfId="0" applyNumberFormat="1" applyBorder="1" applyAlignment="1">
      <alignment horizontal="center" vertical="center"/>
    </xf>
    <xf numFmtId="179" fontId="0" fillId="0" borderId="11" xfId="0" applyNumberFormat="1" applyBorder="1" applyAlignment="1">
      <alignment horizontal="center" vertical="center"/>
    </xf>
    <xf numFmtId="176" fontId="0" fillId="0" borderId="23" xfId="0" applyNumberFormat="1" applyBorder="1" applyAlignment="1" applyProtection="1">
      <alignment horizontal="center" vertical="center" textRotation="255"/>
      <protection locked="0"/>
    </xf>
    <xf numFmtId="0" fontId="0" fillId="0" borderId="9" xfId="0" applyBorder="1" applyAlignment="1" applyProtection="1">
      <alignment horizontal="center" vertical="center"/>
      <protection locked="0"/>
    </xf>
    <xf numFmtId="38" fontId="0" fillId="0" borderId="31" xfId="1" applyFont="1" applyBorder="1" applyAlignment="1" applyProtection="1">
      <alignment horizontal="center" vertical="center" textRotation="255"/>
      <protection locked="0"/>
    </xf>
    <xf numFmtId="179" fontId="0" fillId="0" borderId="12" xfId="0" applyNumberFormat="1" applyBorder="1" applyAlignment="1">
      <alignment horizontal="center" vertical="center"/>
    </xf>
    <xf numFmtId="176" fontId="0" fillId="0" borderId="10" xfId="0" applyNumberFormat="1" applyBorder="1" applyAlignment="1" applyProtection="1">
      <alignment horizontal="center" vertical="center"/>
      <protection locked="0"/>
    </xf>
    <xf numFmtId="176" fontId="0" fillId="0" borderId="11" xfId="0" applyNumberFormat="1" applyBorder="1" applyAlignment="1" applyProtection="1">
      <alignment horizontal="center" vertical="center"/>
      <protection locked="0"/>
    </xf>
    <xf numFmtId="0" fontId="0" fillId="0" borderId="10" xfId="0" applyBorder="1" applyAlignment="1">
      <alignment horizontal="center" vertical="center"/>
    </xf>
    <xf numFmtId="0" fontId="0" fillId="0" borderId="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 xfId="0" applyBorder="1" applyAlignment="1">
      <alignment horizontal="center" vertical="center"/>
    </xf>
    <xf numFmtId="0" fontId="0" fillId="0" borderId="12" xfId="0" applyBorder="1" applyAlignment="1" applyProtection="1">
      <alignment horizontal="center" vertical="center"/>
      <protection locked="0"/>
    </xf>
    <xf numFmtId="0" fontId="0" fillId="0" borderId="37" xfId="0" applyBorder="1" applyAlignment="1">
      <alignment horizontal="center" vertical="center"/>
    </xf>
    <xf numFmtId="178" fontId="0" fillId="0" borderId="52" xfId="0" applyNumberFormat="1" applyBorder="1" applyAlignment="1" applyProtection="1">
      <alignment horizontal="center" vertical="center"/>
      <protection locked="0"/>
    </xf>
    <xf numFmtId="38" fontId="0" fillId="0" borderId="55" xfId="1" applyFont="1" applyBorder="1" applyAlignment="1" applyProtection="1">
      <alignment horizontal="center" vertical="center" textRotation="255"/>
      <protection locked="0"/>
    </xf>
    <xf numFmtId="38" fontId="0" fillId="0" borderId="56" xfId="1" applyFont="1" applyBorder="1" applyAlignment="1" applyProtection="1">
      <alignment horizontal="center" vertical="center" textRotation="255"/>
      <protection locked="0"/>
    </xf>
    <xf numFmtId="0" fontId="0" fillId="0" borderId="2" xfId="0" applyBorder="1" applyAlignment="1" applyProtection="1">
      <alignment horizontal="center" vertical="center"/>
      <protection locked="0"/>
    </xf>
    <xf numFmtId="0" fontId="0" fillId="0" borderId="2" xfId="0" applyBorder="1" applyAlignment="1">
      <alignment horizontal="center" vertical="center"/>
    </xf>
    <xf numFmtId="0" fontId="0" fillId="0" borderId="37" xfId="1" applyNumberFormat="1" applyFont="1" applyBorder="1" applyAlignment="1" applyProtection="1">
      <alignment horizontal="center" vertical="center" textRotation="255"/>
    </xf>
    <xf numFmtId="0" fontId="0" fillId="0" borderId="23" xfId="1" applyNumberFormat="1" applyFont="1" applyBorder="1" applyAlignment="1" applyProtection="1">
      <alignment horizontal="center" vertical="center" textRotation="255"/>
    </xf>
    <xf numFmtId="0" fontId="3" fillId="0" borderId="6"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68" xfId="0" applyFont="1" applyBorder="1" applyAlignment="1" applyProtection="1">
      <alignment horizontal="left" vertical="center"/>
      <protection locked="0"/>
    </xf>
    <xf numFmtId="0" fontId="3" fillId="0" borderId="69" xfId="0" applyFont="1" applyBorder="1" applyAlignment="1" applyProtection="1">
      <alignment horizontal="left" vertical="center"/>
      <protection locked="0"/>
    </xf>
    <xf numFmtId="0" fontId="3" fillId="0" borderId="70" xfId="0" applyFont="1" applyBorder="1" applyAlignment="1" applyProtection="1">
      <alignment horizontal="left" vertical="center"/>
      <protection locked="0"/>
    </xf>
    <xf numFmtId="176" fontId="0" fillId="0" borderId="71" xfId="0" applyNumberFormat="1" applyBorder="1" applyAlignment="1" applyProtection="1">
      <alignment horizontal="center" vertical="center" textRotation="255"/>
      <protection locked="0"/>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179" fontId="0" fillId="0" borderId="17" xfId="1" applyNumberFormat="1" applyFont="1" applyBorder="1" applyAlignment="1" applyProtection="1">
      <alignment horizontal="center" vertical="center" textRotation="255"/>
    </xf>
    <xf numFmtId="179" fontId="0" fillId="0" borderId="19" xfId="1" applyNumberFormat="1" applyFont="1" applyBorder="1" applyAlignment="1" applyProtection="1">
      <alignment horizontal="center" vertical="center" textRotation="255"/>
    </xf>
    <xf numFmtId="179" fontId="0" fillId="0" borderId="30" xfId="1" applyNumberFormat="1" applyFont="1" applyBorder="1" applyAlignment="1" applyProtection="1">
      <alignment horizontal="center" vertical="center" textRotation="255"/>
    </xf>
    <xf numFmtId="0" fontId="0" fillId="0" borderId="47" xfId="0" applyBorder="1" applyAlignment="1">
      <alignment horizontal="center" vertical="center" textRotation="255" shrinkToFit="1"/>
    </xf>
    <xf numFmtId="0" fontId="0" fillId="0" borderId="0" xfId="0" applyAlignment="1">
      <alignment horizontal="center" vertical="center" textRotation="255"/>
    </xf>
    <xf numFmtId="38" fontId="0" fillId="0" borderId="16" xfId="1" applyFont="1" applyBorder="1" applyAlignment="1" applyProtection="1">
      <alignment horizontal="center" vertical="center" textRotation="255"/>
      <protection locked="0"/>
    </xf>
    <xf numFmtId="38" fontId="0" fillId="0" borderId="6" xfId="1" applyFont="1" applyBorder="1" applyAlignment="1" applyProtection="1">
      <alignment horizontal="center" vertical="center" textRotation="255"/>
      <protection locked="0"/>
    </xf>
    <xf numFmtId="38" fontId="0" fillId="0" borderId="29" xfId="1" applyFont="1" applyBorder="1" applyAlignment="1" applyProtection="1">
      <alignment horizontal="center" vertical="center" textRotation="255"/>
      <protection locked="0"/>
    </xf>
    <xf numFmtId="38" fontId="0" fillId="0" borderId="17" xfId="1" applyFont="1" applyBorder="1" applyAlignment="1" applyProtection="1">
      <alignment horizontal="center" vertical="center" textRotation="255"/>
      <protection locked="0"/>
    </xf>
    <xf numFmtId="38" fontId="0" fillId="0" borderId="19" xfId="1" applyFont="1" applyBorder="1" applyAlignment="1" applyProtection="1">
      <alignment horizontal="center" vertical="center" textRotation="255"/>
      <protection locked="0"/>
    </xf>
    <xf numFmtId="38" fontId="0" fillId="0" borderId="30" xfId="1" applyFont="1" applyBorder="1" applyAlignment="1" applyProtection="1">
      <alignment horizontal="center" vertical="center" textRotation="255"/>
      <protection locked="0"/>
    </xf>
    <xf numFmtId="0" fontId="0" fillId="0" borderId="13" xfId="0" applyBorder="1" applyAlignment="1">
      <alignment horizontal="center" vertical="center" textRotation="255"/>
    </xf>
    <xf numFmtId="0" fontId="0" fillId="0" borderId="18" xfId="0" applyBorder="1" applyAlignment="1">
      <alignment horizontal="center" vertical="center" textRotation="255"/>
    </xf>
    <xf numFmtId="0" fontId="0" fillId="0" borderId="26" xfId="0" applyBorder="1" applyAlignment="1">
      <alignment horizontal="center" vertical="center" textRotation="255"/>
    </xf>
    <xf numFmtId="0" fontId="0" fillId="0" borderId="14" xfId="0" applyBorder="1" applyAlignment="1">
      <alignment horizontal="center" vertical="center" textRotation="255"/>
    </xf>
    <xf numFmtId="0" fontId="0" fillId="0" borderId="1" xfId="0" applyBorder="1" applyAlignment="1">
      <alignment horizontal="center" vertical="center" textRotation="255"/>
    </xf>
    <xf numFmtId="0" fontId="0" fillId="0" borderId="27" xfId="0" applyBorder="1" applyAlignment="1">
      <alignment horizontal="center" vertical="center" textRotation="255"/>
    </xf>
    <xf numFmtId="0" fontId="0" fillId="0" borderId="13" xfId="0" applyBorder="1" applyAlignment="1" applyProtection="1">
      <alignment horizontal="center" vertical="center" textRotation="255"/>
      <protection locked="0"/>
    </xf>
    <xf numFmtId="0" fontId="0" fillId="0" borderId="18" xfId="0" applyBorder="1" applyAlignment="1" applyProtection="1">
      <alignment horizontal="center" vertical="center" textRotation="255"/>
      <protection locked="0"/>
    </xf>
    <xf numFmtId="0" fontId="0" fillId="0" borderId="26" xfId="0" applyBorder="1" applyAlignment="1" applyProtection="1">
      <alignment horizontal="center" vertical="center" textRotation="255"/>
      <protection locked="0"/>
    </xf>
    <xf numFmtId="0" fontId="0" fillId="0" borderId="14" xfId="0" applyBorder="1" applyAlignment="1" applyProtection="1">
      <alignment horizontal="center" vertical="center" textRotation="255"/>
      <protection locked="0"/>
    </xf>
    <xf numFmtId="0" fontId="0" fillId="0" borderId="1" xfId="0" applyBorder="1" applyAlignment="1" applyProtection="1">
      <alignment horizontal="center" vertical="center" textRotation="255"/>
      <protection locked="0"/>
    </xf>
    <xf numFmtId="0" fontId="0" fillId="0" borderId="27" xfId="0" applyBorder="1" applyAlignment="1" applyProtection="1">
      <alignment horizontal="center" vertical="center" textRotation="255"/>
      <protection locked="0"/>
    </xf>
    <xf numFmtId="176" fontId="0" fillId="0" borderId="15" xfId="0" applyNumberFormat="1" applyBorder="1" applyAlignment="1" applyProtection="1">
      <alignment horizontal="center" vertical="center" textRotation="255"/>
      <protection locked="0"/>
    </xf>
    <xf numFmtId="176" fontId="0" fillId="0" borderId="3" xfId="0" applyNumberFormat="1" applyBorder="1" applyAlignment="1" applyProtection="1">
      <alignment horizontal="center" vertical="center" textRotation="255"/>
      <protection locked="0"/>
    </xf>
    <xf numFmtId="176" fontId="0" fillId="0" borderId="28" xfId="0" applyNumberFormat="1" applyBorder="1" applyAlignment="1" applyProtection="1">
      <alignment horizontal="center" vertical="center" textRotation="255"/>
      <protection locked="0"/>
    </xf>
    <xf numFmtId="0" fontId="0" fillId="0" borderId="16" xfId="1" applyNumberFormat="1" applyFont="1" applyBorder="1" applyAlignment="1" applyProtection="1">
      <alignment horizontal="center" vertical="center" textRotation="255"/>
    </xf>
    <xf numFmtId="0" fontId="0" fillId="0" borderId="6" xfId="1" applyNumberFormat="1" applyFont="1" applyBorder="1" applyAlignment="1" applyProtection="1">
      <alignment horizontal="center" vertical="center" textRotation="255"/>
    </xf>
    <xf numFmtId="0" fontId="0" fillId="0" borderId="29" xfId="1" applyNumberFormat="1" applyFont="1" applyBorder="1" applyAlignment="1" applyProtection="1">
      <alignment horizontal="center" vertical="center" textRotation="255"/>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181" fontId="12" fillId="0" borderId="1" xfId="0" applyNumberFormat="1" applyFont="1" applyBorder="1" applyAlignment="1">
      <alignment horizontal="center" vertical="center"/>
    </xf>
    <xf numFmtId="181" fontId="12" fillId="0" borderId="49" xfId="0" applyNumberFormat="1" applyFont="1" applyBorder="1" applyAlignment="1">
      <alignment horizontal="center" vertical="center"/>
    </xf>
    <xf numFmtId="0" fontId="12" fillId="0" borderId="57" xfId="0" applyFont="1" applyBorder="1" applyAlignment="1">
      <alignment horizontal="center" vertical="center"/>
    </xf>
    <xf numFmtId="0" fontId="12" fillId="0" borderId="3" xfId="0" applyFont="1" applyBorder="1" applyAlignment="1">
      <alignment horizontal="left" vertical="center"/>
    </xf>
    <xf numFmtId="0" fontId="9" fillId="0" borderId="73"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73" xfId="0" applyFont="1" applyBorder="1" applyAlignment="1" applyProtection="1">
      <alignment horizontal="left" vertical="center" wrapText="1"/>
      <protection locked="0"/>
    </xf>
    <xf numFmtId="0" fontId="12" fillId="3" borderId="14"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49" xfId="0" applyFont="1" applyFill="1" applyBorder="1" applyAlignment="1">
      <alignment horizontal="center" vertical="center"/>
    </xf>
    <xf numFmtId="0" fontId="10" fillId="0" borderId="0" xfId="0" applyFont="1" applyAlignment="1">
      <alignment horizontal="center" vertical="center"/>
    </xf>
    <xf numFmtId="0" fontId="11" fillId="3" borderId="77" xfId="0" applyFont="1" applyFill="1" applyBorder="1" applyAlignment="1">
      <alignment horizontal="center" vertical="center"/>
    </xf>
    <xf numFmtId="0" fontId="11" fillId="3" borderId="90" xfId="0" applyFont="1" applyFill="1" applyBorder="1" applyAlignment="1">
      <alignment horizontal="center" vertical="center"/>
    </xf>
    <xf numFmtId="0" fontId="11" fillId="3" borderId="100" xfId="0" applyFont="1" applyFill="1" applyBorder="1" applyAlignment="1">
      <alignment horizontal="center" vertical="center"/>
    </xf>
    <xf numFmtId="0" fontId="11" fillId="3" borderId="92" xfId="0" applyFont="1" applyFill="1" applyBorder="1" applyAlignment="1">
      <alignment horizontal="center" vertical="center"/>
    </xf>
    <xf numFmtId="0" fontId="12" fillId="3" borderId="87"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88" xfId="0" applyFont="1" applyFill="1" applyBorder="1" applyAlignment="1">
      <alignment horizontal="center" vertical="center"/>
    </xf>
    <xf numFmtId="0" fontId="12" fillId="3" borderId="89" xfId="0" applyFont="1" applyFill="1" applyBorder="1" applyAlignment="1">
      <alignment horizontal="center" vertical="center"/>
    </xf>
    <xf numFmtId="0" fontId="12" fillId="3" borderId="90" xfId="0" applyFont="1" applyFill="1" applyBorder="1" applyAlignment="1">
      <alignment horizontal="center" vertical="center"/>
    </xf>
    <xf numFmtId="0" fontId="12" fillId="3" borderId="91" xfId="0" applyFont="1" applyFill="1" applyBorder="1" applyAlignment="1">
      <alignment horizontal="center" vertical="center"/>
    </xf>
    <xf numFmtId="0" fontId="12" fillId="3" borderId="83" xfId="0" applyFont="1" applyFill="1" applyBorder="1" applyAlignment="1">
      <alignment horizontal="center" vertical="center"/>
    </xf>
    <xf numFmtId="0" fontId="12" fillId="3" borderId="92" xfId="0" applyFont="1" applyFill="1" applyBorder="1" applyAlignment="1">
      <alignment horizontal="center" vertical="center"/>
    </xf>
  </cellXfs>
  <cellStyles count="2">
    <cellStyle name="桁区切り" xfId="1" builtinId="6"/>
    <cellStyle name="標準" xfId="0" builtinId="0"/>
  </cellStyles>
  <dxfs count="64">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2" defaultPivotStyle="PivotStyleLight16"/>
  <colors>
    <mruColors>
      <color rgb="FFFF00FF"/>
      <color rgb="FFFFFF99"/>
      <color rgb="FFFF6600"/>
      <color rgb="FFCC66FF"/>
      <color rgb="FF00FF00"/>
      <color rgb="FFCC9900"/>
      <color rgb="FF6699FF"/>
      <color rgb="FFFF6699"/>
      <color rgb="FF99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1766051173429"/>
          <c:y val="0.17451808434259619"/>
          <c:w val="0.4381042501266289"/>
          <c:h val="0.67189082306415737"/>
        </c:manualLayout>
      </c:layout>
      <c:radarChart>
        <c:radarStyle val="marker"/>
        <c:varyColors val="0"/>
        <c:ser>
          <c:idx val="0"/>
          <c:order val="0"/>
          <c:tx>
            <c:v>R4</c:v>
          </c:tx>
          <c:spPr>
            <a:ln>
              <a:solidFill>
                <a:schemeClr val="tx1"/>
              </a:solidFill>
              <a:prstDash val="dash"/>
            </a:ln>
          </c:spPr>
          <c:marker>
            <c:symbol val="none"/>
          </c:marker>
          <c:cat>
            <c:strRef>
              <c:f>[1]H30R1比較レーダーチャート!$AA$9:$AA$19</c:f>
              <c:strCache>
                <c:ptCount val="11"/>
                <c:pt idx="0">
                  <c:v>Ⅰ　教育理念・教育目的・
教育目標</c:v>
                </c:pt>
                <c:pt idx="1">
                  <c:v>Ⅱ　学校運営</c:v>
                </c:pt>
                <c:pt idx="2">
                  <c:v>Ⅲ　教育活動</c:v>
                </c:pt>
                <c:pt idx="3">
                  <c:v>Ⅳ　学修成果</c:v>
                </c:pt>
                <c:pt idx="4">
                  <c:v>Ⅴ　学生支援</c:v>
                </c:pt>
                <c:pt idx="5">
                  <c:v>Ⅵ　教育環境</c:v>
                </c:pt>
                <c:pt idx="6">
                  <c:v>Ⅶ　学生の募集と
受け入れ</c:v>
                </c:pt>
                <c:pt idx="7">
                  <c:v>Ⅷ　財務</c:v>
                </c:pt>
                <c:pt idx="8">
                  <c:v>Ⅸ　法令等の遵守</c:v>
                </c:pt>
                <c:pt idx="9">
                  <c:v>Ⅹ　社会貢献・地域貢献</c:v>
                </c:pt>
                <c:pt idx="10">
                  <c:v>Ⅺ　国際交流</c:v>
                </c:pt>
              </c:strCache>
            </c:strRef>
          </c:cat>
          <c:val>
            <c:numRef>
              <c:f>'R6年度 会議資料(レーダーチャート）'!$N$19:$X$19</c:f>
              <c:numCache>
                <c:formatCode>0.0_ </c:formatCode>
                <c:ptCount val="11"/>
                <c:pt idx="0">
                  <c:v>4</c:v>
                </c:pt>
                <c:pt idx="1">
                  <c:v>4</c:v>
                </c:pt>
                <c:pt idx="2">
                  <c:v>4</c:v>
                </c:pt>
                <c:pt idx="3">
                  <c:v>4</c:v>
                </c:pt>
                <c:pt idx="4">
                  <c:v>3.9166666666666665</c:v>
                </c:pt>
                <c:pt idx="5">
                  <c:v>4</c:v>
                </c:pt>
                <c:pt idx="6">
                  <c:v>4</c:v>
                </c:pt>
                <c:pt idx="7">
                  <c:v>3.875</c:v>
                </c:pt>
                <c:pt idx="8">
                  <c:v>4</c:v>
                </c:pt>
                <c:pt idx="9">
                  <c:v>4</c:v>
                </c:pt>
                <c:pt idx="10">
                  <c:v>4</c:v>
                </c:pt>
              </c:numCache>
            </c:numRef>
          </c:val>
          <c:extLst>
            <c:ext xmlns:c16="http://schemas.microsoft.com/office/drawing/2014/chart" uri="{C3380CC4-5D6E-409C-BE32-E72D297353CC}">
              <c16:uniqueId val="{00000000-6989-4D71-B8B4-5F315EA86845}"/>
            </c:ext>
          </c:extLst>
        </c:ser>
        <c:ser>
          <c:idx val="1"/>
          <c:order val="1"/>
          <c:tx>
            <c:v>R5</c:v>
          </c:tx>
          <c:spPr>
            <a:ln>
              <a:solidFill>
                <a:schemeClr val="tx1"/>
              </a:solidFill>
              <a:prstDash val="solid"/>
            </a:ln>
          </c:spPr>
          <c:marker>
            <c:symbol val="none"/>
          </c:marker>
          <c:cat>
            <c:strRef>
              <c:f>[1]H30R1比較レーダーチャート!$AA$9:$AA$19</c:f>
              <c:strCache>
                <c:ptCount val="11"/>
                <c:pt idx="0">
                  <c:v>Ⅰ　教育理念・教育目的・
教育目標</c:v>
                </c:pt>
                <c:pt idx="1">
                  <c:v>Ⅱ　学校運営</c:v>
                </c:pt>
                <c:pt idx="2">
                  <c:v>Ⅲ　教育活動</c:v>
                </c:pt>
                <c:pt idx="3">
                  <c:v>Ⅳ　学修成果</c:v>
                </c:pt>
                <c:pt idx="4">
                  <c:v>Ⅴ　学生支援</c:v>
                </c:pt>
                <c:pt idx="5">
                  <c:v>Ⅵ　教育環境</c:v>
                </c:pt>
                <c:pt idx="6">
                  <c:v>Ⅶ　学生の募集と
受け入れ</c:v>
                </c:pt>
                <c:pt idx="7">
                  <c:v>Ⅷ　財務</c:v>
                </c:pt>
                <c:pt idx="8">
                  <c:v>Ⅸ　法令等の遵守</c:v>
                </c:pt>
                <c:pt idx="9">
                  <c:v>Ⅹ　社会貢献・地域貢献</c:v>
                </c:pt>
                <c:pt idx="10">
                  <c:v>Ⅺ　国際交流</c:v>
                </c:pt>
              </c:strCache>
            </c:strRef>
          </c:cat>
          <c:val>
            <c:numRef>
              <c:f>'R6年度 会議資料(レーダーチャート）'!$N$20:$X$20</c:f>
              <c:numCache>
                <c:formatCode>0.0_ </c:formatCode>
                <c:ptCount val="11"/>
                <c:pt idx="0">
                  <c:v>4</c:v>
                </c:pt>
                <c:pt idx="1">
                  <c:v>4</c:v>
                </c:pt>
                <c:pt idx="2">
                  <c:v>4</c:v>
                </c:pt>
                <c:pt idx="3">
                  <c:v>4</c:v>
                </c:pt>
                <c:pt idx="4">
                  <c:v>3.9166666666666665</c:v>
                </c:pt>
                <c:pt idx="5">
                  <c:v>4</c:v>
                </c:pt>
                <c:pt idx="6">
                  <c:v>4</c:v>
                </c:pt>
                <c:pt idx="7">
                  <c:v>3.875</c:v>
                </c:pt>
                <c:pt idx="8">
                  <c:v>4</c:v>
                </c:pt>
                <c:pt idx="9">
                  <c:v>4</c:v>
                </c:pt>
                <c:pt idx="10">
                  <c:v>4</c:v>
                </c:pt>
              </c:numCache>
            </c:numRef>
          </c:val>
          <c:extLst>
            <c:ext xmlns:c16="http://schemas.microsoft.com/office/drawing/2014/chart" uri="{C3380CC4-5D6E-409C-BE32-E72D297353CC}">
              <c16:uniqueId val="{00000001-6989-4D71-B8B4-5F315EA86845}"/>
            </c:ext>
          </c:extLst>
        </c:ser>
        <c:ser>
          <c:idx val="2"/>
          <c:order val="2"/>
          <c:marker>
            <c:symbol val="none"/>
          </c:marker>
          <c:val>
            <c:numRef>
              <c:f>[1]H30R1比較レーダーチャート!$AA$9</c:f>
              <c:numCache>
                <c:formatCode>General</c:formatCode>
                <c:ptCount val="1"/>
                <c:pt idx="0">
                  <c:v>0</c:v>
                </c:pt>
              </c:numCache>
            </c:numRef>
          </c:val>
          <c:extLst>
            <c:ext xmlns:c16="http://schemas.microsoft.com/office/drawing/2014/chart" uri="{C3380CC4-5D6E-409C-BE32-E72D297353CC}">
              <c16:uniqueId val="{00000002-6989-4D71-B8B4-5F315EA86845}"/>
            </c:ext>
          </c:extLst>
        </c:ser>
        <c:ser>
          <c:idx val="3"/>
          <c:order val="3"/>
          <c:marker>
            <c:symbol val="none"/>
          </c:marker>
          <c:val>
            <c:numRef>
              <c:f>[1]H30R1比較レーダーチャート!$AA$10</c:f>
              <c:numCache>
                <c:formatCode>General</c:formatCode>
                <c:ptCount val="1"/>
                <c:pt idx="0">
                  <c:v>0</c:v>
                </c:pt>
              </c:numCache>
            </c:numRef>
          </c:val>
          <c:extLst>
            <c:ext xmlns:c16="http://schemas.microsoft.com/office/drawing/2014/chart" uri="{C3380CC4-5D6E-409C-BE32-E72D297353CC}">
              <c16:uniqueId val="{00000003-6989-4D71-B8B4-5F315EA86845}"/>
            </c:ext>
          </c:extLst>
        </c:ser>
        <c:ser>
          <c:idx val="4"/>
          <c:order val="4"/>
          <c:marker>
            <c:symbol val="none"/>
          </c:marker>
          <c:val>
            <c:numRef>
              <c:f>[1]H30R1比較レーダーチャート!$AA$11</c:f>
              <c:numCache>
                <c:formatCode>General</c:formatCode>
                <c:ptCount val="1"/>
                <c:pt idx="0">
                  <c:v>0</c:v>
                </c:pt>
              </c:numCache>
            </c:numRef>
          </c:val>
          <c:extLst>
            <c:ext xmlns:c16="http://schemas.microsoft.com/office/drawing/2014/chart" uri="{C3380CC4-5D6E-409C-BE32-E72D297353CC}">
              <c16:uniqueId val="{00000004-6989-4D71-B8B4-5F315EA86845}"/>
            </c:ext>
          </c:extLst>
        </c:ser>
        <c:ser>
          <c:idx val="5"/>
          <c:order val="5"/>
          <c:marker>
            <c:symbol val="none"/>
          </c:marker>
          <c:val>
            <c:numRef>
              <c:f>[1]H30R1比較レーダーチャート!$AA$12</c:f>
              <c:numCache>
                <c:formatCode>General</c:formatCode>
                <c:ptCount val="1"/>
                <c:pt idx="0">
                  <c:v>0</c:v>
                </c:pt>
              </c:numCache>
            </c:numRef>
          </c:val>
          <c:extLst>
            <c:ext xmlns:c16="http://schemas.microsoft.com/office/drawing/2014/chart" uri="{C3380CC4-5D6E-409C-BE32-E72D297353CC}">
              <c16:uniqueId val="{00000005-6989-4D71-B8B4-5F315EA86845}"/>
            </c:ext>
          </c:extLst>
        </c:ser>
        <c:ser>
          <c:idx val="6"/>
          <c:order val="6"/>
          <c:marker>
            <c:symbol val="none"/>
          </c:marker>
          <c:val>
            <c:numRef>
              <c:f>[1]H30R1比較レーダーチャート!$AA$13</c:f>
              <c:numCache>
                <c:formatCode>General</c:formatCode>
                <c:ptCount val="1"/>
                <c:pt idx="0">
                  <c:v>0</c:v>
                </c:pt>
              </c:numCache>
            </c:numRef>
          </c:val>
          <c:extLst>
            <c:ext xmlns:c16="http://schemas.microsoft.com/office/drawing/2014/chart" uri="{C3380CC4-5D6E-409C-BE32-E72D297353CC}">
              <c16:uniqueId val="{00000006-6989-4D71-B8B4-5F315EA86845}"/>
            </c:ext>
          </c:extLst>
        </c:ser>
        <c:ser>
          <c:idx val="7"/>
          <c:order val="7"/>
          <c:marker>
            <c:symbol val="none"/>
          </c:marker>
          <c:val>
            <c:numRef>
              <c:f>[1]H30R1比較レーダーチャート!$AA$14</c:f>
              <c:numCache>
                <c:formatCode>General</c:formatCode>
                <c:ptCount val="1"/>
                <c:pt idx="0">
                  <c:v>0</c:v>
                </c:pt>
              </c:numCache>
            </c:numRef>
          </c:val>
          <c:extLst>
            <c:ext xmlns:c16="http://schemas.microsoft.com/office/drawing/2014/chart" uri="{C3380CC4-5D6E-409C-BE32-E72D297353CC}">
              <c16:uniqueId val="{00000007-6989-4D71-B8B4-5F315EA86845}"/>
            </c:ext>
          </c:extLst>
        </c:ser>
        <c:ser>
          <c:idx val="8"/>
          <c:order val="8"/>
          <c:marker>
            <c:symbol val="none"/>
          </c:marker>
          <c:val>
            <c:numRef>
              <c:f>[1]H30R1比較レーダーチャート!$AA$15</c:f>
              <c:numCache>
                <c:formatCode>General</c:formatCode>
                <c:ptCount val="1"/>
                <c:pt idx="0">
                  <c:v>0</c:v>
                </c:pt>
              </c:numCache>
            </c:numRef>
          </c:val>
          <c:extLst>
            <c:ext xmlns:c16="http://schemas.microsoft.com/office/drawing/2014/chart" uri="{C3380CC4-5D6E-409C-BE32-E72D297353CC}">
              <c16:uniqueId val="{00000008-6989-4D71-B8B4-5F315EA86845}"/>
            </c:ext>
          </c:extLst>
        </c:ser>
        <c:ser>
          <c:idx val="9"/>
          <c:order val="9"/>
          <c:marker>
            <c:symbol val="none"/>
          </c:marker>
          <c:val>
            <c:numRef>
              <c:f>[1]H30R1比較レーダーチャート!$AA$16</c:f>
              <c:numCache>
                <c:formatCode>General</c:formatCode>
                <c:ptCount val="1"/>
                <c:pt idx="0">
                  <c:v>0</c:v>
                </c:pt>
              </c:numCache>
            </c:numRef>
          </c:val>
          <c:extLst>
            <c:ext xmlns:c16="http://schemas.microsoft.com/office/drawing/2014/chart" uri="{C3380CC4-5D6E-409C-BE32-E72D297353CC}">
              <c16:uniqueId val="{00000009-6989-4D71-B8B4-5F315EA86845}"/>
            </c:ext>
          </c:extLst>
        </c:ser>
        <c:ser>
          <c:idx val="10"/>
          <c:order val="10"/>
          <c:marker>
            <c:symbol val="none"/>
          </c:marker>
          <c:val>
            <c:numRef>
              <c:f>[1]H30R1比較レーダーチャート!$AA$17</c:f>
              <c:numCache>
                <c:formatCode>General</c:formatCode>
                <c:ptCount val="1"/>
                <c:pt idx="0">
                  <c:v>0</c:v>
                </c:pt>
              </c:numCache>
            </c:numRef>
          </c:val>
          <c:extLst>
            <c:ext xmlns:c16="http://schemas.microsoft.com/office/drawing/2014/chart" uri="{C3380CC4-5D6E-409C-BE32-E72D297353CC}">
              <c16:uniqueId val="{0000000A-6989-4D71-B8B4-5F315EA86845}"/>
            </c:ext>
          </c:extLst>
        </c:ser>
        <c:ser>
          <c:idx val="11"/>
          <c:order val="11"/>
          <c:marker>
            <c:symbol val="none"/>
          </c:marker>
          <c:val>
            <c:numRef>
              <c:f>[1]H30R1比較レーダーチャート!$AA$18</c:f>
              <c:numCache>
                <c:formatCode>General</c:formatCode>
                <c:ptCount val="1"/>
                <c:pt idx="0">
                  <c:v>0</c:v>
                </c:pt>
              </c:numCache>
            </c:numRef>
          </c:val>
          <c:extLst>
            <c:ext xmlns:c16="http://schemas.microsoft.com/office/drawing/2014/chart" uri="{C3380CC4-5D6E-409C-BE32-E72D297353CC}">
              <c16:uniqueId val="{0000000B-6989-4D71-B8B4-5F315EA86845}"/>
            </c:ext>
          </c:extLst>
        </c:ser>
        <c:ser>
          <c:idx val="12"/>
          <c:order val="12"/>
          <c:marker>
            <c:symbol val="none"/>
          </c:marker>
          <c:val>
            <c:numRef>
              <c:f>[1]H30R1比較レーダーチャート!$AA$19</c:f>
              <c:numCache>
                <c:formatCode>General</c:formatCode>
                <c:ptCount val="1"/>
                <c:pt idx="0">
                  <c:v>0</c:v>
                </c:pt>
              </c:numCache>
            </c:numRef>
          </c:val>
          <c:extLst>
            <c:ext xmlns:c16="http://schemas.microsoft.com/office/drawing/2014/chart" uri="{C3380CC4-5D6E-409C-BE32-E72D297353CC}">
              <c16:uniqueId val="{0000000C-6989-4D71-B8B4-5F315EA86845}"/>
            </c:ext>
          </c:extLst>
        </c:ser>
        <c:dLbls>
          <c:showLegendKey val="0"/>
          <c:showVal val="0"/>
          <c:showCatName val="0"/>
          <c:showSerName val="0"/>
          <c:showPercent val="0"/>
          <c:showBubbleSize val="0"/>
        </c:dLbls>
        <c:axId val="311275776"/>
        <c:axId val="312506816"/>
      </c:radarChart>
      <c:catAx>
        <c:axId val="311275776"/>
        <c:scaling>
          <c:orientation val="minMax"/>
        </c:scaling>
        <c:delete val="0"/>
        <c:axPos val="b"/>
        <c:majorGridlines/>
        <c:numFmt formatCode="General" sourceLinked="0"/>
        <c:majorTickMark val="out"/>
        <c:minorTickMark val="none"/>
        <c:tickLblPos val="nextTo"/>
        <c:txPr>
          <a:bodyPr/>
          <a:lstStyle/>
          <a:p>
            <a:pPr>
              <a:defRPr sz="800" baseline="0"/>
            </a:pPr>
            <a:endParaRPr lang="ja-JP"/>
          </a:p>
        </c:txPr>
        <c:crossAx val="312506816"/>
        <c:crosses val="autoZero"/>
        <c:auto val="1"/>
        <c:lblAlgn val="ctr"/>
        <c:lblOffset val="100"/>
        <c:noMultiLvlLbl val="0"/>
      </c:catAx>
      <c:valAx>
        <c:axId val="312506816"/>
        <c:scaling>
          <c:orientation val="minMax"/>
          <c:max val="4"/>
          <c:min val="3"/>
        </c:scaling>
        <c:delete val="0"/>
        <c:axPos val="l"/>
        <c:majorGridlines/>
        <c:numFmt formatCode="0.0_ " sourceLinked="1"/>
        <c:majorTickMark val="cross"/>
        <c:minorTickMark val="none"/>
        <c:tickLblPos val="nextTo"/>
        <c:crossAx val="311275776"/>
        <c:crosses val="autoZero"/>
        <c:crossBetween val="between"/>
        <c:majorUnit val="0.5"/>
        <c:minorUnit val="0.1"/>
      </c:valAx>
      <c:spPr>
        <a:ln>
          <a:noFill/>
          <a:prstDash val="dash"/>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paperSize="9" orientation="landscape" horizontalDpi="0"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1766051173429"/>
          <c:y val="0.17451808434259619"/>
          <c:w val="0.4381042501266289"/>
          <c:h val="0.67189082306415737"/>
        </c:manualLayout>
      </c:layout>
      <c:radarChart>
        <c:radarStyle val="marker"/>
        <c:varyColors val="0"/>
        <c:ser>
          <c:idx val="0"/>
          <c:order val="0"/>
          <c:tx>
            <c:v>R4</c:v>
          </c:tx>
          <c:spPr>
            <a:ln>
              <a:solidFill>
                <a:schemeClr val="tx1"/>
              </a:solidFill>
              <a:prstDash val="dash"/>
            </a:ln>
          </c:spPr>
          <c:marker>
            <c:symbol val="none"/>
          </c:marker>
          <c:cat>
            <c:strRef>
              <c:f>[1]H30R1比較レーダーチャート!$AA$9:$AA$19</c:f>
              <c:strCache>
                <c:ptCount val="11"/>
                <c:pt idx="0">
                  <c:v>Ⅰ　教育理念・教育目的・
教育目標</c:v>
                </c:pt>
                <c:pt idx="1">
                  <c:v>Ⅱ　学校運営</c:v>
                </c:pt>
                <c:pt idx="2">
                  <c:v>Ⅲ　教育活動</c:v>
                </c:pt>
                <c:pt idx="3">
                  <c:v>Ⅳ　学修成果</c:v>
                </c:pt>
                <c:pt idx="4">
                  <c:v>Ⅴ　学生支援</c:v>
                </c:pt>
                <c:pt idx="5">
                  <c:v>Ⅵ　教育環境</c:v>
                </c:pt>
                <c:pt idx="6">
                  <c:v>Ⅶ　学生の募集と
受け入れ</c:v>
                </c:pt>
                <c:pt idx="7">
                  <c:v>Ⅷ　財務</c:v>
                </c:pt>
                <c:pt idx="8">
                  <c:v>Ⅸ　法令等の遵守</c:v>
                </c:pt>
                <c:pt idx="9">
                  <c:v>Ⅹ　社会貢献・地域貢献</c:v>
                </c:pt>
                <c:pt idx="10">
                  <c:v>Ⅺ　国際交流</c:v>
                </c:pt>
              </c:strCache>
            </c:strRef>
          </c:cat>
          <c:val>
            <c:numRef>
              <c:f>'R6年度 会議資料(レーダーチャート） (2)'!$N$19:$X$19</c:f>
              <c:numCache>
                <c:formatCode>0.0_ </c:formatCode>
                <c:ptCount val="11"/>
                <c:pt idx="0">
                  <c:v>4</c:v>
                </c:pt>
                <c:pt idx="1">
                  <c:v>4</c:v>
                </c:pt>
                <c:pt idx="2">
                  <c:v>4</c:v>
                </c:pt>
                <c:pt idx="3">
                  <c:v>4</c:v>
                </c:pt>
                <c:pt idx="4">
                  <c:v>3.9166666666666665</c:v>
                </c:pt>
                <c:pt idx="5">
                  <c:v>4</c:v>
                </c:pt>
                <c:pt idx="6">
                  <c:v>4</c:v>
                </c:pt>
                <c:pt idx="7">
                  <c:v>3.875</c:v>
                </c:pt>
                <c:pt idx="8">
                  <c:v>4</c:v>
                </c:pt>
                <c:pt idx="9">
                  <c:v>4</c:v>
                </c:pt>
                <c:pt idx="10">
                  <c:v>4</c:v>
                </c:pt>
              </c:numCache>
            </c:numRef>
          </c:val>
          <c:extLst>
            <c:ext xmlns:c16="http://schemas.microsoft.com/office/drawing/2014/chart" uri="{C3380CC4-5D6E-409C-BE32-E72D297353CC}">
              <c16:uniqueId val="{00000000-1EEB-4CFE-9890-29E59832D0AC}"/>
            </c:ext>
          </c:extLst>
        </c:ser>
        <c:ser>
          <c:idx val="1"/>
          <c:order val="1"/>
          <c:tx>
            <c:v>R5</c:v>
          </c:tx>
          <c:spPr>
            <a:ln>
              <a:solidFill>
                <a:schemeClr val="tx1"/>
              </a:solidFill>
              <a:prstDash val="solid"/>
            </a:ln>
          </c:spPr>
          <c:marker>
            <c:symbol val="none"/>
          </c:marker>
          <c:cat>
            <c:strRef>
              <c:f>[1]H30R1比較レーダーチャート!$AA$9:$AA$19</c:f>
              <c:strCache>
                <c:ptCount val="11"/>
                <c:pt idx="0">
                  <c:v>Ⅰ　教育理念・教育目的・
教育目標</c:v>
                </c:pt>
                <c:pt idx="1">
                  <c:v>Ⅱ　学校運営</c:v>
                </c:pt>
                <c:pt idx="2">
                  <c:v>Ⅲ　教育活動</c:v>
                </c:pt>
                <c:pt idx="3">
                  <c:v>Ⅳ　学修成果</c:v>
                </c:pt>
                <c:pt idx="4">
                  <c:v>Ⅴ　学生支援</c:v>
                </c:pt>
                <c:pt idx="5">
                  <c:v>Ⅵ　教育環境</c:v>
                </c:pt>
                <c:pt idx="6">
                  <c:v>Ⅶ　学生の募集と
受け入れ</c:v>
                </c:pt>
                <c:pt idx="7">
                  <c:v>Ⅷ　財務</c:v>
                </c:pt>
                <c:pt idx="8">
                  <c:v>Ⅸ　法令等の遵守</c:v>
                </c:pt>
                <c:pt idx="9">
                  <c:v>Ⅹ　社会貢献・地域貢献</c:v>
                </c:pt>
                <c:pt idx="10">
                  <c:v>Ⅺ　国際交流</c:v>
                </c:pt>
              </c:strCache>
            </c:strRef>
          </c:cat>
          <c:val>
            <c:numRef>
              <c:f>'R6年度 会議資料(レーダーチャート） (2)'!$N$20:$X$20</c:f>
              <c:numCache>
                <c:formatCode>0.0_ </c:formatCode>
                <c:ptCount val="11"/>
                <c:pt idx="0">
                  <c:v>4</c:v>
                </c:pt>
                <c:pt idx="1">
                  <c:v>4</c:v>
                </c:pt>
                <c:pt idx="2">
                  <c:v>4</c:v>
                </c:pt>
                <c:pt idx="3">
                  <c:v>4</c:v>
                </c:pt>
                <c:pt idx="4">
                  <c:v>3.9166666666666665</c:v>
                </c:pt>
                <c:pt idx="5">
                  <c:v>4</c:v>
                </c:pt>
                <c:pt idx="6">
                  <c:v>4</c:v>
                </c:pt>
                <c:pt idx="7">
                  <c:v>3.875</c:v>
                </c:pt>
                <c:pt idx="8">
                  <c:v>4</c:v>
                </c:pt>
                <c:pt idx="9">
                  <c:v>4</c:v>
                </c:pt>
                <c:pt idx="10">
                  <c:v>4</c:v>
                </c:pt>
              </c:numCache>
            </c:numRef>
          </c:val>
          <c:extLst>
            <c:ext xmlns:c16="http://schemas.microsoft.com/office/drawing/2014/chart" uri="{C3380CC4-5D6E-409C-BE32-E72D297353CC}">
              <c16:uniqueId val="{00000001-1EEB-4CFE-9890-29E59832D0AC}"/>
            </c:ext>
          </c:extLst>
        </c:ser>
        <c:ser>
          <c:idx val="2"/>
          <c:order val="2"/>
          <c:marker>
            <c:symbol val="none"/>
          </c:marker>
          <c:val>
            <c:numRef>
              <c:f>[1]H30R1比較レーダーチャート!$AA$9</c:f>
              <c:numCache>
                <c:formatCode>General</c:formatCode>
                <c:ptCount val="1"/>
                <c:pt idx="0">
                  <c:v>0</c:v>
                </c:pt>
              </c:numCache>
            </c:numRef>
          </c:val>
          <c:extLst>
            <c:ext xmlns:c16="http://schemas.microsoft.com/office/drawing/2014/chart" uri="{C3380CC4-5D6E-409C-BE32-E72D297353CC}">
              <c16:uniqueId val="{00000002-1EEB-4CFE-9890-29E59832D0AC}"/>
            </c:ext>
          </c:extLst>
        </c:ser>
        <c:ser>
          <c:idx val="3"/>
          <c:order val="3"/>
          <c:marker>
            <c:symbol val="none"/>
          </c:marker>
          <c:val>
            <c:numRef>
              <c:f>[1]H30R1比較レーダーチャート!$AA$10</c:f>
              <c:numCache>
                <c:formatCode>General</c:formatCode>
                <c:ptCount val="1"/>
                <c:pt idx="0">
                  <c:v>0</c:v>
                </c:pt>
              </c:numCache>
            </c:numRef>
          </c:val>
          <c:extLst>
            <c:ext xmlns:c16="http://schemas.microsoft.com/office/drawing/2014/chart" uri="{C3380CC4-5D6E-409C-BE32-E72D297353CC}">
              <c16:uniqueId val="{00000003-1EEB-4CFE-9890-29E59832D0AC}"/>
            </c:ext>
          </c:extLst>
        </c:ser>
        <c:ser>
          <c:idx val="4"/>
          <c:order val="4"/>
          <c:marker>
            <c:symbol val="none"/>
          </c:marker>
          <c:val>
            <c:numRef>
              <c:f>[1]H30R1比較レーダーチャート!$AA$11</c:f>
              <c:numCache>
                <c:formatCode>General</c:formatCode>
                <c:ptCount val="1"/>
                <c:pt idx="0">
                  <c:v>0</c:v>
                </c:pt>
              </c:numCache>
            </c:numRef>
          </c:val>
          <c:extLst>
            <c:ext xmlns:c16="http://schemas.microsoft.com/office/drawing/2014/chart" uri="{C3380CC4-5D6E-409C-BE32-E72D297353CC}">
              <c16:uniqueId val="{00000004-1EEB-4CFE-9890-29E59832D0AC}"/>
            </c:ext>
          </c:extLst>
        </c:ser>
        <c:ser>
          <c:idx val="5"/>
          <c:order val="5"/>
          <c:marker>
            <c:symbol val="none"/>
          </c:marker>
          <c:val>
            <c:numRef>
              <c:f>[1]H30R1比較レーダーチャート!$AA$12</c:f>
              <c:numCache>
                <c:formatCode>General</c:formatCode>
                <c:ptCount val="1"/>
                <c:pt idx="0">
                  <c:v>0</c:v>
                </c:pt>
              </c:numCache>
            </c:numRef>
          </c:val>
          <c:extLst>
            <c:ext xmlns:c16="http://schemas.microsoft.com/office/drawing/2014/chart" uri="{C3380CC4-5D6E-409C-BE32-E72D297353CC}">
              <c16:uniqueId val="{00000005-1EEB-4CFE-9890-29E59832D0AC}"/>
            </c:ext>
          </c:extLst>
        </c:ser>
        <c:ser>
          <c:idx val="6"/>
          <c:order val="6"/>
          <c:marker>
            <c:symbol val="none"/>
          </c:marker>
          <c:val>
            <c:numRef>
              <c:f>[1]H30R1比較レーダーチャート!$AA$13</c:f>
              <c:numCache>
                <c:formatCode>General</c:formatCode>
                <c:ptCount val="1"/>
                <c:pt idx="0">
                  <c:v>0</c:v>
                </c:pt>
              </c:numCache>
            </c:numRef>
          </c:val>
          <c:extLst>
            <c:ext xmlns:c16="http://schemas.microsoft.com/office/drawing/2014/chart" uri="{C3380CC4-5D6E-409C-BE32-E72D297353CC}">
              <c16:uniqueId val="{00000006-1EEB-4CFE-9890-29E59832D0AC}"/>
            </c:ext>
          </c:extLst>
        </c:ser>
        <c:ser>
          <c:idx val="7"/>
          <c:order val="7"/>
          <c:marker>
            <c:symbol val="none"/>
          </c:marker>
          <c:val>
            <c:numRef>
              <c:f>[1]H30R1比較レーダーチャート!$AA$14</c:f>
              <c:numCache>
                <c:formatCode>General</c:formatCode>
                <c:ptCount val="1"/>
                <c:pt idx="0">
                  <c:v>0</c:v>
                </c:pt>
              </c:numCache>
            </c:numRef>
          </c:val>
          <c:extLst>
            <c:ext xmlns:c16="http://schemas.microsoft.com/office/drawing/2014/chart" uri="{C3380CC4-5D6E-409C-BE32-E72D297353CC}">
              <c16:uniqueId val="{00000007-1EEB-4CFE-9890-29E59832D0AC}"/>
            </c:ext>
          </c:extLst>
        </c:ser>
        <c:ser>
          <c:idx val="8"/>
          <c:order val="8"/>
          <c:marker>
            <c:symbol val="none"/>
          </c:marker>
          <c:val>
            <c:numRef>
              <c:f>[1]H30R1比較レーダーチャート!$AA$15</c:f>
              <c:numCache>
                <c:formatCode>General</c:formatCode>
                <c:ptCount val="1"/>
                <c:pt idx="0">
                  <c:v>0</c:v>
                </c:pt>
              </c:numCache>
            </c:numRef>
          </c:val>
          <c:extLst>
            <c:ext xmlns:c16="http://schemas.microsoft.com/office/drawing/2014/chart" uri="{C3380CC4-5D6E-409C-BE32-E72D297353CC}">
              <c16:uniqueId val="{00000008-1EEB-4CFE-9890-29E59832D0AC}"/>
            </c:ext>
          </c:extLst>
        </c:ser>
        <c:ser>
          <c:idx val="9"/>
          <c:order val="9"/>
          <c:marker>
            <c:symbol val="none"/>
          </c:marker>
          <c:val>
            <c:numRef>
              <c:f>[1]H30R1比較レーダーチャート!$AA$16</c:f>
              <c:numCache>
                <c:formatCode>General</c:formatCode>
                <c:ptCount val="1"/>
                <c:pt idx="0">
                  <c:v>0</c:v>
                </c:pt>
              </c:numCache>
            </c:numRef>
          </c:val>
          <c:extLst>
            <c:ext xmlns:c16="http://schemas.microsoft.com/office/drawing/2014/chart" uri="{C3380CC4-5D6E-409C-BE32-E72D297353CC}">
              <c16:uniqueId val="{00000009-1EEB-4CFE-9890-29E59832D0AC}"/>
            </c:ext>
          </c:extLst>
        </c:ser>
        <c:ser>
          <c:idx val="10"/>
          <c:order val="10"/>
          <c:marker>
            <c:symbol val="none"/>
          </c:marker>
          <c:val>
            <c:numRef>
              <c:f>[1]H30R1比較レーダーチャート!$AA$17</c:f>
              <c:numCache>
                <c:formatCode>General</c:formatCode>
                <c:ptCount val="1"/>
                <c:pt idx="0">
                  <c:v>0</c:v>
                </c:pt>
              </c:numCache>
            </c:numRef>
          </c:val>
          <c:extLst>
            <c:ext xmlns:c16="http://schemas.microsoft.com/office/drawing/2014/chart" uri="{C3380CC4-5D6E-409C-BE32-E72D297353CC}">
              <c16:uniqueId val="{0000000A-1EEB-4CFE-9890-29E59832D0AC}"/>
            </c:ext>
          </c:extLst>
        </c:ser>
        <c:ser>
          <c:idx val="11"/>
          <c:order val="11"/>
          <c:marker>
            <c:symbol val="none"/>
          </c:marker>
          <c:val>
            <c:numRef>
              <c:f>[1]H30R1比較レーダーチャート!$AA$18</c:f>
              <c:numCache>
                <c:formatCode>General</c:formatCode>
                <c:ptCount val="1"/>
                <c:pt idx="0">
                  <c:v>0</c:v>
                </c:pt>
              </c:numCache>
            </c:numRef>
          </c:val>
          <c:extLst>
            <c:ext xmlns:c16="http://schemas.microsoft.com/office/drawing/2014/chart" uri="{C3380CC4-5D6E-409C-BE32-E72D297353CC}">
              <c16:uniqueId val="{0000000B-1EEB-4CFE-9890-29E59832D0AC}"/>
            </c:ext>
          </c:extLst>
        </c:ser>
        <c:ser>
          <c:idx val="12"/>
          <c:order val="12"/>
          <c:marker>
            <c:symbol val="none"/>
          </c:marker>
          <c:val>
            <c:numRef>
              <c:f>[1]H30R1比較レーダーチャート!$AA$19</c:f>
              <c:numCache>
                <c:formatCode>General</c:formatCode>
                <c:ptCount val="1"/>
                <c:pt idx="0">
                  <c:v>0</c:v>
                </c:pt>
              </c:numCache>
            </c:numRef>
          </c:val>
          <c:extLst>
            <c:ext xmlns:c16="http://schemas.microsoft.com/office/drawing/2014/chart" uri="{C3380CC4-5D6E-409C-BE32-E72D297353CC}">
              <c16:uniqueId val="{0000000C-1EEB-4CFE-9890-29E59832D0AC}"/>
            </c:ext>
          </c:extLst>
        </c:ser>
        <c:dLbls>
          <c:showLegendKey val="0"/>
          <c:showVal val="0"/>
          <c:showCatName val="0"/>
          <c:showSerName val="0"/>
          <c:showPercent val="0"/>
          <c:showBubbleSize val="0"/>
        </c:dLbls>
        <c:axId val="311275776"/>
        <c:axId val="312506816"/>
      </c:radarChart>
      <c:catAx>
        <c:axId val="311275776"/>
        <c:scaling>
          <c:orientation val="minMax"/>
        </c:scaling>
        <c:delete val="0"/>
        <c:axPos val="b"/>
        <c:majorGridlines/>
        <c:numFmt formatCode="General" sourceLinked="0"/>
        <c:majorTickMark val="out"/>
        <c:minorTickMark val="none"/>
        <c:tickLblPos val="nextTo"/>
        <c:txPr>
          <a:bodyPr/>
          <a:lstStyle/>
          <a:p>
            <a:pPr>
              <a:defRPr sz="800" baseline="0"/>
            </a:pPr>
            <a:endParaRPr lang="ja-JP"/>
          </a:p>
        </c:txPr>
        <c:crossAx val="312506816"/>
        <c:crosses val="autoZero"/>
        <c:auto val="1"/>
        <c:lblAlgn val="ctr"/>
        <c:lblOffset val="100"/>
        <c:noMultiLvlLbl val="0"/>
      </c:catAx>
      <c:valAx>
        <c:axId val="312506816"/>
        <c:scaling>
          <c:orientation val="minMax"/>
          <c:max val="4"/>
          <c:min val="3"/>
        </c:scaling>
        <c:delete val="0"/>
        <c:axPos val="l"/>
        <c:majorGridlines/>
        <c:numFmt formatCode="0.0_ " sourceLinked="1"/>
        <c:majorTickMark val="cross"/>
        <c:minorTickMark val="none"/>
        <c:tickLblPos val="nextTo"/>
        <c:crossAx val="311275776"/>
        <c:crosses val="autoZero"/>
        <c:crossBetween val="between"/>
        <c:majorUnit val="0.5"/>
        <c:minorUnit val="0.1"/>
      </c:valAx>
      <c:spPr>
        <a:ln>
          <a:noFill/>
          <a:prstDash val="dash"/>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paperSize="9" orientation="landscape" horizontalDpi="0" verticalDpi="0"/>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19050</xdr:colOff>
      <xdr:row>4</xdr:row>
      <xdr:rowOff>104775</xdr:rowOff>
    </xdr:from>
    <xdr:to>
      <xdr:col>9</xdr:col>
      <xdr:colOff>0</xdr:colOff>
      <xdr:row>4</xdr:row>
      <xdr:rowOff>1647825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23925" y="971550"/>
          <a:ext cx="7486650" cy="1543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入力方法について</a:t>
          </a:r>
          <a:r>
            <a:rPr kumimoji="1" lang="en-US" altLang="ja-JP" sz="1100"/>
            <a:t>】</a:t>
          </a:r>
        </a:p>
        <a:p>
          <a:pPr algn="l"/>
          <a:r>
            <a:rPr kumimoji="1" lang="ja-JP" altLang="en-US" sz="1000"/>
            <a:t>（１）小項目の「評価の観点」に基づき、評価指標について各校の状況を点検し、該当する評価指標には「</a:t>
          </a:r>
          <a:r>
            <a:rPr kumimoji="1" lang="en-US" altLang="ja-JP" sz="1000" b="1">
              <a:solidFill>
                <a:srgbClr val="FF0000"/>
              </a:solidFill>
            </a:rPr>
            <a:t>1</a:t>
          </a:r>
          <a:r>
            <a:rPr kumimoji="1" lang="ja-JP" altLang="en-US" sz="1000"/>
            <a:t>」を、該当しない</a:t>
          </a:r>
          <a:endParaRPr kumimoji="1" lang="en-US" altLang="ja-JP" sz="1000"/>
        </a:p>
        <a:p>
          <a:pPr algn="l"/>
          <a:r>
            <a:rPr kumimoji="1" lang="ja-JP" altLang="en-US" sz="1000"/>
            <a:t>　　　評価指標には半角数字「</a:t>
          </a:r>
          <a:r>
            <a:rPr kumimoji="1" lang="en-US" altLang="ja-JP" sz="1000" b="1">
              <a:solidFill>
                <a:srgbClr val="FF0000"/>
              </a:solidFill>
            </a:rPr>
            <a:t>0</a:t>
          </a:r>
          <a:r>
            <a:rPr kumimoji="1" lang="ja-JP" altLang="en-US" sz="1000"/>
            <a:t>」をチェック欄に入力してください。</a:t>
          </a:r>
          <a:endParaRPr kumimoji="1" lang="en-US" altLang="ja-JP" sz="1000"/>
        </a:p>
        <a:p>
          <a:pPr algn="l"/>
          <a:r>
            <a:rPr kumimoji="1" lang="ja-JP" altLang="en-US" sz="1000"/>
            <a:t>（２）該当する評価指標の数に応じて、小項目ごとの４段階評価および中項目・大項目の評価点が自動的に計算されます。</a:t>
          </a:r>
          <a:endParaRPr kumimoji="1" lang="en-US" altLang="ja-JP" sz="1000"/>
        </a:p>
        <a:p>
          <a:pPr algn="l"/>
          <a:endParaRPr kumimoji="1" lang="en-US" altLang="ja-JP" sz="1000"/>
        </a:p>
        <a:p>
          <a:r>
            <a:rPr kumimoji="1" lang="ja-JP" altLang="en-US" sz="1100">
              <a:solidFill>
                <a:schemeClr val="dk1"/>
              </a:solidFill>
              <a:effectLst/>
              <a:latin typeface="+mn-lt"/>
              <a:ea typeface="+mn-ea"/>
              <a:cs typeface="+mn-cs"/>
            </a:rPr>
            <a:t>　　</a:t>
          </a:r>
          <a:r>
            <a:rPr kumimoji="1" lang="ja-JP" altLang="ja-JP" sz="900">
              <a:solidFill>
                <a:schemeClr val="dk1"/>
              </a:solidFill>
              <a:effectLst/>
              <a:latin typeface="+mn-lt"/>
              <a:ea typeface="+mn-ea"/>
              <a:cs typeface="+mn-cs"/>
            </a:rPr>
            <a:t>注</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１</a:t>
          </a: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入力する際は、半角数字で入力のこと。</a:t>
          </a:r>
          <a:endParaRPr lang="ja-JP" altLang="ja-JP" sz="900">
            <a:effectLst/>
          </a:endParaRPr>
        </a:p>
        <a:p>
          <a:r>
            <a:rPr kumimoji="1" lang="ja-JP" altLang="en-US" sz="900">
              <a:solidFill>
                <a:schemeClr val="dk1"/>
              </a:solidFill>
              <a:effectLst/>
              <a:latin typeface="+mn-lt"/>
              <a:ea typeface="+mn-ea"/>
              <a:cs typeface="+mn-cs"/>
            </a:rPr>
            <a:t>　　</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lt"/>
              <a:ea typeface="+mn-ea"/>
              <a:cs typeface="+mn-cs"/>
            </a:rPr>
            <a:t>注</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２　計算式を入力しているため、一部セルにロックをかけています。着色しているセルにのみ入力すること。</a:t>
          </a:r>
          <a:endParaRPr kumimoji="0" lang="en-US" altLang="ja-JP" sz="900">
            <a:solidFill>
              <a:schemeClr val="dk1"/>
            </a:solidFill>
            <a:effectLst/>
            <a:latin typeface="+mn-lt"/>
            <a:ea typeface="+mn-ea"/>
            <a:cs typeface="+mn-cs"/>
          </a:endParaRPr>
        </a:p>
        <a:p>
          <a:r>
            <a:rPr kumimoji="0"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入力済・・・黄色セル</a:t>
          </a:r>
          <a:r>
            <a:rPr kumimoji="1" lang="ja-JP" altLang="en-US" sz="900">
              <a:solidFill>
                <a:srgbClr val="FFFF99"/>
              </a:solidFill>
              <a:effectLst/>
              <a:latin typeface="+mn-lt"/>
              <a:ea typeface="+mn-ea"/>
              <a:cs typeface="+mn-cs"/>
            </a:rPr>
            <a:t>□</a:t>
          </a:r>
          <a:r>
            <a:rPr kumimoji="1" lang="ja-JP" altLang="ja-JP" sz="900">
              <a:solidFill>
                <a:schemeClr val="dk1"/>
              </a:solidFill>
              <a:effectLst/>
              <a:latin typeface="+mn-lt"/>
              <a:ea typeface="+mn-ea"/>
              <a:cs typeface="+mn-cs"/>
            </a:rPr>
            <a:t>　、　未入力・・・ピンクセル</a:t>
          </a:r>
          <a:r>
            <a:rPr kumimoji="1" lang="ja-JP" altLang="en-US" sz="900">
              <a:solidFill>
                <a:srgbClr val="FF00FF"/>
              </a:solidFill>
              <a:effectLst/>
              <a:latin typeface="+mn-lt"/>
              <a:ea typeface="+mn-ea"/>
              <a:cs typeface="+mn-cs"/>
            </a:rPr>
            <a:t>□</a:t>
          </a:r>
          <a:r>
            <a:rPr kumimoji="1" lang="ja-JP" altLang="ja-JP" sz="900">
              <a:solidFill>
                <a:schemeClr val="dk1"/>
              </a:solidFill>
              <a:effectLst/>
              <a:latin typeface="+mn-lt"/>
              <a:ea typeface="+mn-ea"/>
              <a:cs typeface="+mn-cs"/>
            </a:rPr>
            <a:t>（ピンクセルがなくなるよう入力してください。）</a:t>
          </a:r>
          <a:endParaRPr lang="ja-JP" altLang="ja-JP" sz="9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295275</xdr:rowOff>
    </xdr:from>
    <xdr:to>
      <xdr:col>9</xdr:col>
      <xdr:colOff>180975</xdr:colOff>
      <xdr:row>24</xdr:row>
      <xdr:rowOff>171450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0.75934</cdr:x>
      <cdr:y>0.81881</cdr:y>
    </cdr:from>
    <cdr:to>
      <cdr:x>0.84006</cdr:x>
      <cdr:y>0.81881</cdr:y>
    </cdr:to>
    <cdr:cxnSp macro="">
      <cdr:nvCxnSpPr>
        <cdr:cNvPr id="3" name="直線コネクタ 2">
          <a:extLst xmlns:a="http://schemas.openxmlformats.org/drawingml/2006/main">
            <a:ext uri="{FF2B5EF4-FFF2-40B4-BE49-F238E27FC236}">
              <a16:creationId xmlns:a16="http://schemas.microsoft.com/office/drawing/2014/main" id="{E2655158-CB1F-4078-B68F-52EEC91FF5E1}"/>
            </a:ext>
          </a:extLst>
        </cdr:cNvPr>
        <cdr:cNvCxnSpPr/>
      </cdr:nvCxnSpPr>
      <cdr:spPr>
        <a:xfrm xmlns:a="http://schemas.openxmlformats.org/drawingml/2006/main">
          <a:off x="4838700" y="3400425"/>
          <a:ext cx="514350" cy="0"/>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0.89985</cdr:x>
      <cdr:y>0.79817</cdr:y>
    </cdr:from>
    <cdr:to>
      <cdr:x>1</cdr:x>
      <cdr:y>0.8578</cdr:y>
    </cdr:to>
    <cdr:sp macro="" textlink="">
      <cdr:nvSpPr>
        <cdr:cNvPr id="4" name="テキスト ボックス 3">
          <a:extLst xmlns:a="http://schemas.openxmlformats.org/drawingml/2006/main">
            <a:ext uri="{FF2B5EF4-FFF2-40B4-BE49-F238E27FC236}">
              <a16:creationId xmlns:a16="http://schemas.microsoft.com/office/drawing/2014/main" id="{3F492BC7-B2F9-4417-B2AB-7C27BAAB1006}"/>
            </a:ext>
          </a:extLst>
        </cdr:cNvPr>
        <cdr:cNvSpPr txBox="1"/>
      </cdr:nvSpPr>
      <cdr:spPr>
        <a:xfrm xmlns:a="http://schemas.openxmlformats.org/drawingml/2006/main">
          <a:off x="5734050" y="3314700"/>
          <a:ext cx="63817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0.84155</cdr:x>
      <cdr:y>0.77982</cdr:y>
    </cdr:from>
    <cdr:to>
      <cdr:x>0.93274</cdr:x>
      <cdr:y>0.8578</cdr:y>
    </cdr:to>
    <cdr:sp macro="" textlink="">
      <cdr:nvSpPr>
        <cdr:cNvPr id="5" name="テキスト ボックス 4">
          <a:extLst xmlns:a="http://schemas.openxmlformats.org/drawingml/2006/main">
            <a:ext uri="{FF2B5EF4-FFF2-40B4-BE49-F238E27FC236}">
              <a16:creationId xmlns:a16="http://schemas.microsoft.com/office/drawing/2014/main" id="{EA3522DF-325E-42D2-945C-397120F209B3}"/>
            </a:ext>
          </a:extLst>
        </cdr:cNvPr>
        <cdr:cNvSpPr txBox="1"/>
      </cdr:nvSpPr>
      <cdr:spPr>
        <a:xfrm xmlns:a="http://schemas.openxmlformats.org/drawingml/2006/main">
          <a:off x="5362575" y="3238500"/>
          <a:ext cx="581025" cy="3238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r>
            <a:rPr lang="en-US" altLang="ja-JP" sz="1100"/>
            <a:t>R5</a:t>
          </a:r>
          <a:r>
            <a:rPr lang="ja-JP" altLang="en-US" sz="1100"/>
            <a:t>・</a:t>
          </a:r>
          <a:r>
            <a:rPr lang="en-US" altLang="ja-JP" sz="1100"/>
            <a:t>R6</a:t>
          </a:r>
          <a:endParaRPr lang="ja-JP" alt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114300</xdr:colOff>
      <xdr:row>0</xdr:row>
      <xdr:rowOff>295275</xdr:rowOff>
    </xdr:from>
    <xdr:to>
      <xdr:col>9</xdr:col>
      <xdr:colOff>180975</xdr:colOff>
      <xdr:row>24</xdr:row>
      <xdr:rowOff>171450</xdr:rowOff>
    </xdr:to>
    <xdr:graphicFrame macro="">
      <xdr:nvGraphicFramePr>
        <xdr:cNvPr id="2" name="グラフ 1">
          <a:extLst>
            <a:ext uri="{FF2B5EF4-FFF2-40B4-BE49-F238E27FC236}">
              <a16:creationId xmlns:a16="http://schemas.microsoft.com/office/drawing/2014/main" id="{16C79676-601E-4C10-824D-98EA9A4E4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104772</xdr:colOff>
      <xdr:row>0</xdr:row>
      <xdr:rowOff>66675</xdr:rowOff>
    </xdr:from>
    <xdr:to>
      <xdr:col>9</xdr:col>
      <xdr:colOff>476249</xdr:colOff>
      <xdr:row>1</xdr:row>
      <xdr:rowOff>66675</xdr:rowOff>
    </xdr:to>
    <xdr:sp macro="" textlink="">
      <xdr:nvSpPr>
        <xdr:cNvPr id="3" name="Rectangle 1">
          <a:extLst>
            <a:ext uri="{FF2B5EF4-FFF2-40B4-BE49-F238E27FC236}">
              <a16:creationId xmlns:a16="http://schemas.microsoft.com/office/drawing/2014/main" id="{67E44A33-489A-4F50-AAAA-31A717C4FB7F}"/>
            </a:ext>
          </a:extLst>
        </xdr:cNvPr>
        <xdr:cNvSpPr>
          <a:spLocks noChangeArrowheads="1"/>
        </xdr:cNvSpPr>
      </xdr:nvSpPr>
      <xdr:spPr bwMode="auto">
        <a:xfrm>
          <a:off x="5381622" y="66675"/>
          <a:ext cx="1400177" cy="314325"/>
        </a:xfrm>
        <a:prstGeom prst="rect">
          <a:avLst/>
        </a:prstGeom>
        <a:solidFill>
          <a:sysClr val="window" lastClr="FFFFFF"/>
        </a:solidFill>
        <a:ln w="19050">
          <a:solidFill>
            <a:sysClr val="windowText" lastClr="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 資料</a:t>
          </a:r>
          <a:r>
            <a:rPr lang="ja-JP" altLang="en-US" sz="1200" b="0" i="0" u="none" strike="noStrike" baseline="0">
              <a:solidFill>
                <a:srgbClr val="000000"/>
              </a:solidFill>
              <a:latin typeface="Century"/>
              <a:ea typeface="ＭＳ 明朝"/>
            </a:rPr>
            <a:t>No</a:t>
          </a:r>
          <a:r>
            <a:rPr lang="en-US" altLang="ja-JP" sz="1200" b="0" i="0" u="none" strike="noStrike" baseline="0">
              <a:solidFill>
                <a:srgbClr val="000000"/>
              </a:solidFill>
              <a:latin typeface="Century"/>
              <a:ea typeface="ＭＳ 明朝"/>
            </a:rPr>
            <a:t>.4</a:t>
          </a:r>
          <a:r>
            <a:rPr lang="ja-JP" altLang="en-US" sz="1200" b="0" i="0" u="none" strike="noStrike" baseline="0">
              <a:solidFill>
                <a:srgbClr val="000000"/>
              </a:solidFill>
              <a:latin typeface="Century" panose="02040604050505020304" pitchFamily="18" charset="0"/>
              <a:ea typeface="+mn-ea"/>
              <a:cs typeface="Times New Roman"/>
            </a:rPr>
            <a:t>－</a:t>
          </a:r>
          <a:r>
            <a:rPr lang="en-US" altLang="ja-JP" sz="1200" b="0" i="0" u="none" strike="noStrike" baseline="0">
              <a:solidFill>
                <a:srgbClr val="000000"/>
              </a:solidFill>
              <a:latin typeface="Century" panose="02040604050505020304" pitchFamily="18" charset="0"/>
              <a:ea typeface="+mn-ea"/>
              <a:cs typeface="Times New Roman"/>
            </a:rPr>
            <a:t>1</a:t>
          </a:r>
          <a:endParaRPr lang="en-US" altLang="ja-JP" sz="1200" b="0" i="0" u="none" strike="noStrike" baseline="0">
            <a:solidFill>
              <a:srgbClr val="000000"/>
            </a:solidFill>
            <a:latin typeface="Century" panose="02040604050505020304" pitchFamily="18" charset="0"/>
            <a:ea typeface="ＭＳ 明朝"/>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0.75934</cdr:x>
      <cdr:y>0.81881</cdr:y>
    </cdr:from>
    <cdr:to>
      <cdr:x>0.84006</cdr:x>
      <cdr:y>0.81881</cdr:y>
    </cdr:to>
    <cdr:cxnSp macro="">
      <cdr:nvCxnSpPr>
        <cdr:cNvPr id="3" name="直線コネクタ 2">
          <a:extLst xmlns:a="http://schemas.openxmlformats.org/drawingml/2006/main">
            <a:ext uri="{FF2B5EF4-FFF2-40B4-BE49-F238E27FC236}">
              <a16:creationId xmlns:a16="http://schemas.microsoft.com/office/drawing/2014/main" id="{E2655158-CB1F-4078-B68F-52EEC91FF5E1}"/>
            </a:ext>
          </a:extLst>
        </cdr:cNvPr>
        <cdr:cNvCxnSpPr/>
      </cdr:nvCxnSpPr>
      <cdr:spPr>
        <a:xfrm xmlns:a="http://schemas.openxmlformats.org/drawingml/2006/main">
          <a:off x="4838700" y="3400425"/>
          <a:ext cx="514350" cy="0"/>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0.89985</cdr:x>
      <cdr:y>0.79817</cdr:y>
    </cdr:from>
    <cdr:to>
      <cdr:x>1</cdr:x>
      <cdr:y>0.8578</cdr:y>
    </cdr:to>
    <cdr:sp macro="" textlink="">
      <cdr:nvSpPr>
        <cdr:cNvPr id="4" name="テキスト ボックス 3">
          <a:extLst xmlns:a="http://schemas.openxmlformats.org/drawingml/2006/main">
            <a:ext uri="{FF2B5EF4-FFF2-40B4-BE49-F238E27FC236}">
              <a16:creationId xmlns:a16="http://schemas.microsoft.com/office/drawing/2014/main" id="{3F492BC7-B2F9-4417-B2AB-7C27BAAB1006}"/>
            </a:ext>
          </a:extLst>
        </cdr:cNvPr>
        <cdr:cNvSpPr txBox="1"/>
      </cdr:nvSpPr>
      <cdr:spPr>
        <a:xfrm xmlns:a="http://schemas.openxmlformats.org/drawingml/2006/main">
          <a:off x="5734050" y="3314700"/>
          <a:ext cx="63817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0.84155</cdr:x>
      <cdr:y>0.77982</cdr:y>
    </cdr:from>
    <cdr:to>
      <cdr:x>0.93274</cdr:x>
      <cdr:y>0.8578</cdr:y>
    </cdr:to>
    <cdr:sp macro="" textlink="">
      <cdr:nvSpPr>
        <cdr:cNvPr id="5" name="テキスト ボックス 4">
          <a:extLst xmlns:a="http://schemas.openxmlformats.org/drawingml/2006/main">
            <a:ext uri="{FF2B5EF4-FFF2-40B4-BE49-F238E27FC236}">
              <a16:creationId xmlns:a16="http://schemas.microsoft.com/office/drawing/2014/main" id="{EA3522DF-325E-42D2-945C-397120F209B3}"/>
            </a:ext>
          </a:extLst>
        </cdr:cNvPr>
        <cdr:cNvSpPr txBox="1"/>
      </cdr:nvSpPr>
      <cdr:spPr>
        <a:xfrm xmlns:a="http://schemas.openxmlformats.org/drawingml/2006/main">
          <a:off x="5362575" y="3238500"/>
          <a:ext cx="581025" cy="3238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r>
            <a:rPr lang="en-US" altLang="ja-JP" sz="1100"/>
            <a:t>R5</a:t>
          </a:r>
          <a:r>
            <a:rPr lang="ja-JP" altLang="en-US" sz="1100"/>
            <a:t>・</a:t>
          </a:r>
          <a:r>
            <a:rPr lang="en-US" altLang="ja-JP" sz="1100"/>
            <a:t>R6</a:t>
          </a:r>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3398;&#26657;&#38306;&#20418;&#32773;&#35413;&#20385;\&#20196;&#21644;&#65300;&#24180;&#24230;\R4&#24180;&#24230;&#23398;&#26657;&#35413;&#20385;&#12460;&#12452;&#12489;&#12521;&#12452;&#12531;&#35413;&#20385;&#34920;&#65288;&#35336;&#31639;&#24335;&#20837;&#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4年度☑シート （行幅調整済） "/>
      <sheetName val="R3年度☑シート （行幅調整済）"/>
      <sheetName val="R2のみレーダーチャート"/>
      <sheetName val="H30R1比較レーダーチャート"/>
      <sheetName val="【作業用】評価点数早見表"/>
      <sheetName val="R4年度会議資料R3との比較"/>
      <sheetName val="R3年度　会議資料"/>
      <sheetName val="R2年度　会議資料"/>
      <sheetName val="R1年度　会議資料 H30との比較"/>
      <sheetName val="H27年度会議資料"/>
      <sheetName val="H28年度　会議資料"/>
      <sheetName val="H28年度　会議資料 (2)"/>
      <sheetName val="H３０年度　会議資料"/>
      <sheetName val="Sheet2"/>
    </sheetNames>
    <sheetDataSet>
      <sheetData sheetId="0"/>
      <sheetData sheetId="1"/>
      <sheetData sheetId="2"/>
      <sheetData sheetId="3">
        <row r="9">
          <cell r="AA9" t="str">
            <v>Ⅰ　教育理念・教育目的・
教育目標</v>
          </cell>
        </row>
        <row r="10">
          <cell r="AA10" t="str">
            <v>Ⅱ　学校運営</v>
          </cell>
        </row>
        <row r="11">
          <cell r="AA11" t="str">
            <v>Ⅲ　教育活動</v>
          </cell>
        </row>
        <row r="12">
          <cell r="AA12" t="str">
            <v>Ⅳ　学修成果</v>
          </cell>
        </row>
        <row r="13">
          <cell r="AA13" t="str">
            <v>Ⅴ　学生支援</v>
          </cell>
        </row>
        <row r="14">
          <cell r="AA14" t="str">
            <v>Ⅵ　教育環境</v>
          </cell>
        </row>
        <row r="15">
          <cell r="AA15" t="str">
            <v>Ⅶ　学生の募集と
受け入れ</v>
          </cell>
        </row>
        <row r="16">
          <cell r="AA16" t="str">
            <v>Ⅷ　財務</v>
          </cell>
        </row>
        <row r="17">
          <cell r="AA17" t="str">
            <v>Ⅸ　法令等の遵守</v>
          </cell>
        </row>
        <row r="18">
          <cell r="AA18" t="str">
            <v>Ⅹ　社会貢献・地域貢献</v>
          </cell>
        </row>
        <row r="19">
          <cell r="AA19" t="str">
            <v>Ⅺ　国際交流</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C1:AB395"/>
  <sheetViews>
    <sheetView view="pageBreakPreview" topLeftCell="A358" zoomScale="80" zoomScaleNormal="60" zoomScaleSheetLayoutView="80" workbookViewId="0">
      <selection activeCell="G295" sqref="G295"/>
    </sheetView>
  </sheetViews>
  <sheetFormatPr defaultColWidth="9" defaultRowHeight="13.5" x14ac:dyDescent="0.15"/>
  <cols>
    <col min="1" max="2" width="3.625" style="3" customWidth="1"/>
    <col min="3" max="5" width="4.625" style="3" customWidth="1"/>
    <col min="6" max="6" width="10.625" style="3" customWidth="1"/>
    <col min="7" max="7" width="60.625" style="3" customWidth="1"/>
    <col min="8" max="8" width="9" style="4"/>
    <col min="9" max="10" width="9" style="3"/>
    <col min="11" max="16" width="9" style="3" customWidth="1"/>
    <col min="17" max="19" width="4.625" style="3" hidden="1" customWidth="1"/>
    <col min="20" max="20" width="10.625" style="3" hidden="1" customWidth="1"/>
    <col min="21" max="21" width="60.625" style="3" hidden="1" customWidth="1"/>
    <col min="22" max="23" width="9" style="3" hidden="1" customWidth="1"/>
    <col min="24" max="24" width="9" style="5" hidden="1" customWidth="1"/>
    <col min="25" max="26" width="9" style="3" hidden="1" customWidth="1"/>
    <col min="27" max="27" width="9" style="3" customWidth="1"/>
    <col min="28" max="16384" width="9" style="3"/>
  </cols>
  <sheetData>
    <row r="1" spans="3:26" ht="17.25" x14ac:dyDescent="0.15">
      <c r="C1" s="109" t="s">
        <v>587</v>
      </c>
      <c r="Q1"/>
      <c r="R1"/>
      <c r="S1"/>
      <c r="T1"/>
      <c r="U1"/>
      <c r="V1"/>
      <c r="W1"/>
      <c r="X1" s="49"/>
      <c r="Y1"/>
      <c r="Z1"/>
    </row>
    <row r="2" spans="3:26" ht="12.2" customHeight="1" thickBot="1" x14ac:dyDescent="0.2">
      <c r="Q2" t="s">
        <v>0</v>
      </c>
      <c r="R2"/>
      <c r="S2"/>
      <c r="T2"/>
      <c r="U2"/>
      <c r="V2"/>
      <c r="W2"/>
      <c r="X2" s="49"/>
      <c r="Y2"/>
      <c r="Z2"/>
    </row>
    <row r="3" spans="3:26" ht="20.100000000000001" customHeight="1" thickBot="1" x14ac:dyDescent="0.2">
      <c r="F3" s="107" t="s">
        <v>510</v>
      </c>
      <c r="G3" s="108" t="s">
        <v>576</v>
      </c>
      <c r="H3" s="3"/>
      <c r="Q3"/>
      <c r="R3"/>
      <c r="S3"/>
      <c r="T3"/>
      <c r="U3"/>
      <c r="V3"/>
      <c r="W3"/>
      <c r="X3" s="49"/>
      <c r="Y3"/>
      <c r="Z3"/>
    </row>
    <row r="4" spans="3:26" ht="20.100000000000001" customHeight="1" thickBot="1" x14ac:dyDescent="0.2">
      <c r="E4" s="106"/>
      <c r="F4" s="107" t="s">
        <v>511</v>
      </c>
      <c r="G4" s="110"/>
      <c r="H4" s="106"/>
      <c r="I4" s="106"/>
      <c r="Q4"/>
      <c r="R4"/>
      <c r="S4"/>
      <c r="T4"/>
      <c r="U4"/>
      <c r="V4"/>
      <c r="W4"/>
      <c r="X4" s="49"/>
      <c r="Y4"/>
      <c r="Z4"/>
    </row>
    <row r="5" spans="3:26" ht="140.1" customHeight="1" thickBot="1" x14ac:dyDescent="0.2">
      <c r="Q5"/>
      <c r="R5"/>
      <c r="S5"/>
      <c r="T5"/>
      <c r="U5"/>
      <c r="V5"/>
      <c r="W5"/>
      <c r="X5" s="49"/>
      <c r="Y5"/>
      <c r="Z5"/>
    </row>
    <row r="6" spans="3:26" ht="39.950000000000003" customHeight="1" x14ac:dyDescent="0.15">
      <c r="C6" s="310" t="s">
        <v>1</v>
      </c>
      <c r="D6" s="313" t="s">
        <v>2</v>
      </c>
      <c r="E6" s="313" t="s">
        <v>3</v>
      </c>
      <c r="F6" s="313" t="s">
        <v>4</v>
      </c>
      <c r="G6" s="313" t="s">
        <v>614</v>
      </c>
      <c r="H6" s="316" t="s">
        <v>588</v>
      </c>
      <c r="I6" s="298" t="s">
        <v>5</v>
      </c>
      <c r="J6" s="301" t="s">
        <v>6</v>
      </c>
      <c r="Q6" s="304" t="s">
        <v>1</v>
      </c>
      <c r="R6" s="307" t="s">
        <v>2</v>
      </c>
      <c r="S6" s="307" t="s">
        <v>3</v>
      </c>
      <c r="T6" s="307" t="s">
        <v>4</v>
      </c>
      <c r="U6" s="307" t="s">
        <v>614</v>
      </c>
      <c r="V6" s="316" t="s">
        <v>588</v>
      </c>
      <c r="W6" s="319" t="s">
        <v>5</v>
      </c>
      <c r="X6" s="293" t="s">
        <v>6</v>
      </c>
      <c r="Y6" s="296" t="s">
        <v>615</v>
      </c>
      <c r="Z6" s="297" t="s">
        <v>94</v>
      </c>
    </row>
    <row r="7" spans="3:26" ht="39.950000000000003" customHeight="1" x14ac:dyDescent="0.15">
      <c r="C7" s="311"/>
      <c r="D7" s="314"/>
      <c r="E7" s="314"/>
      <c r="F7" s="314"/>
      <c r="G7" s="314"/>
      <c r="H7" s="317"/>
      <c r="I7" s="299"/>
      <c r="J7" s="302"/>
      <c r="Q7" s="305"/>
      <c r="R7" s="308"/>
      <c r="S7" s="308"/>
      <c r="T7" s="308"/>
      <c r="U7" s="308"/>
      <c r="V7" s="317"/>
      <c r="W7" s="320"/>
      <c r="X7" s="294"/>
      <c r="Y7" s="296"/>
      <c r="Z7" s="297"/>
    </row>
    <row r="8" spans="3:26" ht="39.950000000000003" customHeight="1" thickBot="1" x14ac:dyDescent="0.2">
      <c r="C8" s="312"/>
      <c r="D8" s="315"/>
      <c r="E8" s="315"/>
      <c r="F8" s="315"/>
      <c r="G8" s="315"/>
      <c r="H8" s="318"/>
      <c r="I8" s="300"/>
      <c r="J8" s="303"/>
      <c r="Q8" s="306"/>
      <c r="R8" s="309"/>
      <c r="S8" s="309"/>
      <c r="T8" s="309"/>
      <c r="U8" s="309"/>
      <c r="V8" s="318"/>
      <c r="W8" s="321"/>
      <c r="X8" s="295"/>
      <c r="Y8" s="296"/>
      <c r="Z8" s="297"/>
    </row>
    <row r="9" spans="3:26" ht="39.950000000000003" customHeight="1" thickTop="1" thickBot="1" x14ac:dyDescent="0.2">
      <c r="C9" s="286" t="s">
        <v>36</v>
      </c>
      <c r="D9" s="287"/>
      <c r="E9" s="287"/>
      <c r="F9" s="287"/>
      <c r="G9" s="288"/>
      <c r="H9" s="289"/>
      <c r="I9" s="6"/>
      <c r="J9" s="7"/>
      <c r="Q9" s="290" t="s">
        <v>36</v>
      </c>
      <c r="R9" s="291"/>
      <c r="S9" s="291"/>
      <c r="T9" s="291"/>
      <c r="U9" s="292"/>
      <c r="V9" s="230"/>
      <c r="W9" s="50"/>
      <c r="X9" s="51"/>
      <c r="Y9" s="52"/>
      <c r="Z9" s="53"/>
    </row>
    <row r="10" spans="3:26" ht="39.950000000000003" customHeight="1" thickBot="1" x14ac:dyDescent="0.2">
      <c r="C10" s="177"/>
      <c r="D10" s="178" t="s">
        <v>7</v>
      </c>
      <c r="E10" s="179"/>
      <c r="F10" s="179"/>
      <c r="G10" s="180"/>
      <c r="H10" s="171"/>
      <c r="I10" s="37">
        <f>W10</f>
        <v>4</v>
      </c>
      <c r="J10" s="38">
        <f>X10</f>
        <v>4</v>
      </c>
      <c r="Q10" s="181"/>
      <c r="R10" s="182" t="s">
        <v>7</v>
      </c>
      <c r="S10" s="183"/>
      <c r="T10" s="183"/>
      <c r="U10" s="184"/>
      <c r="V10" s="176"/>
      <c r="W10" s="54">
        <f>IF(75&lt;Z10,4,IF(50&lt;Z10,3,IF(25&lt;Z10,2,IF(0&lt;=Z10,1))))</f>
        <v>4</v>
      </c>
      <c r="X10" s="55">
        <f>AVERAGE(W10,W20,W25,W29)</f>
        <v>4</v>
      </c>
      <c r="Y10" s="1">
        <f>SUM(V12:V19)</f>
        <v>8</v>
      </c>
      <c r="Z10" s="56">
        <f>AVERAGE(V12:V19)*100</f>
        <v>100</v>
      </c>
    </row>
    <row r="11" spans="3:26" ht="39.950000000000003" customHeight="1" x14ac:dyDescent="0.15">
      <c r="C11" s="177"/>
      <c r="D11" s="185"/>
      <c r="E11" s="186" t="s">
        <v>8</v>
      </c>
      <c r="F11" s="179"/>
      <c r="G11" s="180"/>
      <c r="H11" s="171"/>
      <c r="I11" s="204"/>
      <c r="J11" s="205"/>
      <c r="Q11" s="181"/>
      <c r="R11" s="207"/>
      <c r="S11" s="208" t="s">
        <v>8</v>
      </c>
      <c r="T11" s="183"/>
      <c r="U11" s="184"/>
      <c r="V11" s="176"/>
      <c r="W11" s="209"/>
      <c r="X11" s="211"/>
      <c r="Y11"/>
      <c r="Z11"/>
    </row>
    <row r="12" spans="3:26" ht="39.950000000000003" customHeight="1" x14ac:dyDescent="0.15">
      <c r="C12" s="177"/>
      <c r="D12" s="185"/>
      <c r="E12" s="177"/>
      <c r="F12" s="256" t="s">
        <v>9</v>
      </c>
      <c r="G12" s="8" t="s">
        <v>10</v>
      </c>
      <c r="H12" s="102">
        <v>1</v>
      </c>
      <c r="I12" s="201"/>
      <c r="J12" s="206"/>
      <c r="Q12" s="181"/>
      <c r="R12" s="207"/>
      <c r="S12" s="181"/>
      <c r="T12" s="258" t="s">
        <v>9</v>
      </c>
      <c r="U12" s="57" t="s">
        <v>10</v>
      </c>
      <c r="V12" s="58">
        <f t="shared" ref="V12:V19" si="0">H12</f>
        <v>1</v>
      </c>
      <c r="W12" s="210"/>
      <c r="X12" s="212"/>
      <c r="Y12"/>
      <c r="Z12"/>
    </row>
    <row r="13" spans="3:26" ht="39.950000000000003" customHeight="1" x14ac:dyDescent="0.15">
      <c r="C13" s="177"/>
      <c r="D13" s="185"/>
      <c r="E13" s="177"/>
      <c r="F13" s="257"/>
      <c r="G13" s="9" t="s">
        <v>13</v>
      </c>
      <c r="H13" s="103">
        <v>1</v>
      </c>
      <c r="I13" s="201"/>
      <c r="J13" s="206"/>
      <c r="Q13" s="181"/>
      <c r="R13" s="207"/>
      <c r="S13" s="181"/>
      <c r="T13" s="259"/>
      <c r="U13" s="59" t="s">
        <v>13</v>
      </c>
      <c r="V13" s="60">
        <f t="shared" si="0"/>
        <v>1</v>
      </c>
      <c r="W13" s="210"/>
      <c r="X13" s="212"/>
      <c r="Y13"/>
      <c r="Z13"/>
    </row>
    <row r="14" spans="3:26" ht="39.950000000000003" customHeight="1" x14ac:dyDescent="0.15">
      <c r="C14" s="177"/>
      <c r="D14" s="185"/>
      <c r="E14" s="177"/>
      <c r="F14" s="257"/>
      <c r="G14" s="9" t="s">
        <v>14</v>
      </c>
      <c r="H14" s="104">
        <v>1</v>
      </c>
      <c r="I14" s="201"/>
      <c r="J14" s="206"/>
      <c r="Q14" s="181"/>
      <c r="R14" s="207"/>
      <c r="S14" s="181"/>
      <c r="T14" s="259"/>
      <c r="U14" s="59" t="s">
        <v>14</v>
      </c>
      <c r="V14" s="60">
        <f t="shared" si="0"/>
        <v>1</v>
      </c>
      <c r="W14" s="210"/>
      <c r="X14" s="212"/>
      <c r="Y14"/>
      <c r="Z14"/>
    </row>
    <row r="15" spans="3:26" ht="39.950000000000003" customHeight="1" x14ac:dyDescent="0.15">
      <c r="C15" s="177"/>
      <c r="D15" s="185"/>
      <c r="E15" s="177"/>
      <c r="F15" s="187" t="s">
        <v>11</v>
      </c>
      <c r="G15" s="8" t="s">
        <v>15</v>
      </c>
      <c r="H15" s="102">
        <v>1</v>
      </c>
      <c r="I15" s="201"/>
      <c r="J15" s="206"/>
      <c r="Q15" s="181"/>
      <c r="R15" s="207"/>
      <c r="S15" s="181"/>
      <c r="T15" s="189" t="s">
        <v>11</v>
      </c>
      <c r="U15" s="57" t="s">
        <v>15</v>
      </c>
      <c r="V15" s="2">
        <f t="shared" si="0"/>
        <v>1</v>
      </c>
      <c r="W15" s="210"/>
      <c r="X15" s="212"/>
      <c r="Y15"/>
      <c r="Z15"/>
    </row>
    <row r="16" spans="3:26" ht="39.950000000000003" customHeight="1" x14ac:dyDescent="0.15">
      <c r="C16" s="177"/>
      <c r="D16" s="185"/>
      <c r="E16" s="177"/>
      <c r="F16" s="188"/>
      <c r="G16" s="9" t="s">
        <v>16</v>
      </c>
      <c r="H16" s="103">
        <v>1</v>
      </c>
      <c r="I16" s="201"/>
      <c r="J16" s="206"/>
      <c r="Q16" s="181"/>
      <c r="R16" s="207"/>
      <c r="S16" s="181"/>
      <c r="T16" s="190"/>
      <c r="U16" s="59" t="s">
        <v>16</v>
      </c>
      <c r="V16" s="60">
        <f t="shared" si="0"/>
        <v>1</v>
      </c>
      <c r="W16" s="210"/>
      <c r="X16" s="212"/>
      <c r="Y16"/>
      <c r="Z16"/>
    </row>
    <row r="17" spans="3:28" ht="39.950000000000003" customHeight="1" x14ac:dyDescent="0.15">
      <c r="C17" s="177"/>
      <c r="D17" s="185"/>
      <c r="E17" s="177"/>
      <c r="F17" s="188"/>
      <c r="G17" s="9" t="s">
        <v>17</v>
      </c>
      <c r="H17" s="103">
        <v>1</v>
      </c>
      <c r="I17" s="201"/>
      <c r="J17" s="206"/>
      <c r="Q17" s="181"/>
      <c r="R17" s="207"/>
      <c r="S17" s="181"/>
      <c r="T17" s="190"/>
      <c r="U17" s="59" t="s">
        <v>17</v>
      </c>
      <c r="V17" s="60">
        <f t="shared" si="0"/>
        <v>1</v>
      </c>
      <c r="W17" s="210"/>
      <c r="X17" s="212"/>
      <c r="Y17"/>
      <c r="Z17"/>
    </row>
    <row r="18" spans="3:28" ht="39.950000000000003" customHeight="1" x14ac:dyDescent="0.15">
      <c r="C18" s="177"/>
      <c r="D18" s="185"/>
      <c r="E18" s="177"/>
      <c r="F18" s="188"/>
      <c r="G18" s="9" t="s">
        <v>18</v>
      </c>
      <c r="H18" s="104">
        <v>1</v>
      </c>
      <c r="I18" s="201"/>
      <c r="J18" s="206"/>
      <c r="Q18" s="181"/>
      <c r="R18" s="207"/>
      <c r="S18" s="181"/>
      <c r="T18" s="190"/>
      <c r="U18" s="59" t="s">
        <v>18</v>
      </c>
      <c r="V18" s="60">
        <f t="shared" si="0"/>
        <v>1</v>
      </c>
      <c r="W18" s="210"/>
      <c r="X18" s="212"/>
      <c r="Y18"/>
      <c r="Z18"/>
    </row>
    <row r="19" spans="3:28" ht="39.950000000000003" customHeight="1" thickBot="1" x14ac:dyDescent="0.2">
      <c r="C19" s="177"/>
      <c r="D19" s="185"/>
      <c r="E19" s="177"/>
      <c r="F19" s="10" t="s">
        <v>12</v>
      </c>
      <c r="G19" s="11" t="s">
        <v>19</v>
      </c>
      <c r="H19" s="102">
        <v>1</v>
      </c>
      <c r="I19" s="201"/>
      <c r="J19" s="206"/>
      <c r="Q19" s="181"/>
      <c r="R19" s="207"/>
      <c r="S19" s="181"/>
      <c r="T19" s="61" t="s">
        <v>12</v>
      </c>
      <c r="U19" s="62" t="s">
        <v>19</v>
      </c>
      <c r="V19" s="2">
        <f t="shared" si="0"/>
        <v>1</v>
      </c>
      <c r="W19" s="210"/>
      <c r="X19" s="212"/>
      <c r="Y19"/>
      <c r="Z19"/>
    </row>
    <row r="20" spans="3:28" ht="39.950000000000003" customHeight="1" thickBot="1" x14ac:dyDescent="0.2">
      <c r="C20" s="177"/>
      <c r="D20" s="185"/>
      <c r="E20" s="193" t="s">
        <v>20</v>
      </c>
      <c r="F20" s="179"/>
      <c r="G20" s="180"/>
      <c r="H20" s="12"/>
      <c r="I20" s="39">
        <f>W20</f>
        <v>4</v>
      </c>
      <c r="J20" s="206"/>
      <c r="Q20" s="181"/>
      <c r="R20" s="207"/>
      <c r="S20" s="198" t="s">
        <v>20</v>
      </c>
      <c r="T20" s="183"/>
      <c r="U20" s="184"/>
      <c r="V20" s="63"/>
      <c r="W20" s="64">
        <f>IF(75&lt;Z20,4,IF(50&lt;Z20,3,IF(25&lt;Z20,2,IF(0&lt;=Z20,1))))</f>
        <v>4</v>
      </c>
      <c r="X20" s="212"/>
      <c r="Y20" s="65">
        <f>SUM(V21:V24)</f>
        <v>4</v>
      </c>
      <c r="Z20" s="56">
        <f>AVERAGE(V21:V24)*100</f>
        <v>100</v>
      </c>
    </row>
    <row r="21" spans="3:28" ht="39.950000000000003" customHeight="1" x14ac:dyDescent="0.15">
      <c r="C21" s="177"/>
      <c r="D21" s="185"/>
      <c r="E21" s="177"/>
      <c r="F21" s="256" t="s">
        <v>21</v>
      </c>
      <c r="G21" s="8" t="s">
        <v>22</v>
      </c>
      <c r="H21" s="102">
        <v>1</v>
      </c>
      <c r="I21" s="277"/>
      <c r="J21" s="206"/>
      <c r="Q21" s="181"/>
      <c r="R21" s="207"/>
      <c r="S21" s="181"/>
      <c r="T21" s="258" t="s">
        <v>21</v>
      </c>
      <c r="U21" s="57" t="s">
        <v>22</v>
      </c>
      <c r="V21" s="58">
        <f>H21</f>
        <v>1</v>
      </c>
      <c r="W21" s="253"/>
      <c r="X21" s="212"/>
      <c r="Y21"/>
      <c r="Z21"/>
      <c r="AB21" s="13"/>
    </row>
    <row r="22" spans="3:28" ht="39.950000000000003" customHeight="1" x14ac:dyDescent="0.15">
      <c r="C22" s="177"/>
      <c r="D22" s="185"/>
      <c r="E22" s="177"/>
      <c r="F22" s="257"/>
      <c r="G22" s="9" t="s">
        <v>23</v>
      </c>
      <c r="H22" s="103">
        <v>1</v>
      </c>
      <c r="I22" s="278"/>
      <c r="J22" s="206"/>
      <c r="Q22" s="181"/>
      <c r="R22" s="207"/>
      <c r="S22" s="181"/>
      <c r="T22" s="259"/>
      <c r="U22" s="59" t="s">
        <v>23</v>
      </c>
      <c r="V22" s="66">
        <f>H22</f>
        <v>1</v>
      </c>
      <c r="W22" s="254"/>
      <c r="X22" s="212"/>
      <c r="Y22"/>
      <c r="Z22"/>
    </row>
    <row r="23" spans="3:28" ht="39.950000000000003" customHeight="1" x14ac:dyDescent="0.15">
      <c r="C23" s="177"/>
      <c r="D23" s="185"/>
      <c r="E23" s="177"/>
      <c r="F23" s="257"/>
      <c r="G23" s="9" t="s">
        <v>24</v>
      </c>
      <c r="H23" s="103">
        <v>1</v>
      </c>
      <c r="I23" s="278"/>
      <c r="J23" s="206"/>
      <c r="Q23" s="181"/>
      <c r="R23" s="207"/>
      <c r="S23" s="181"/>
      <c r="T23" s="259"/>
      <c r="U23" s="59" t="s">
        <v>24</v>
      </c>
      <c r="V23" s="66">
        <f t="shared" ref="V23:V24" si="1">H23</f>
        <v>1</v>
      </c>
      <c r="W23" s="254"/>
      <c r="X23" s="212"/>
      <c r="Y23"/>
      <c r="Z23"/>
    </row>
    <row r="24" spans="3:28" ht="39.950000000000003" customHeight="1" thickBot="1" x14ac:dyDescent="0.2">
      <c r="C24" s="177"/>
      <c r="D24" s="185"/>
      <c r="E24" s="177"/>
      <c r="F24" s="257"/>
      <c r="G24" s="9" t="s">
        <v>25</v>
      </c>
      <c r="H24" s="104">
        <v>1</v>
      </c>
      <c r="I24" s="278"/>
      <c r="J24" s="206"/>
      <c r="Q24" s="181"/>
      <c r="R24" s="207"/>
      <c r="S24" s="181"/>
      <c r="T24" s="259"/>
      <c r="U24" s="59" t="s">
        <v>25</v>
      </c>
      <c r="V24" s="66">
        <f t="shared" si="1"/>
        <v>1</v>
      </c>
      <c r="W24" s="254"/>
      <c r="X24" s="212"/>
      <c r="Y24"/>
      <c r="Z24"/>
    </row>
    <row r="25" spans="3:28" ht="39.950000000000003" customHeight="1" thickBot="1" x14ac:dyDescent="0.2">
      <c r="C25" s="191"/>
      <c r="D25" s="191"/>
      <c r="E25" s="179" t="s">
        <v>26</v>
      </c>
      <c r="F25" s="179"/>
      <c r="G25" s="180"/>
      <c r="H25" s="14"/>
      <c r="I25" s="40">
        <f>W25</f>
        <v>4</v>
      </c>
      <c r="J25" s="206"/>
      <c r="Q25" s="196"/>
      <c r="R25" s="196"/>
      <c r="S25" s="183" t="s">
        <v>26</v>
      </c>
      <c r="T25" s="183"/>
      <c r="U25" s="184"/>
      <c r="V25" s="67"/>
      <c r="W25" s="64">
        <f>IF(67&lt;Z25,4,IF(34&lt;Z25,3,IF(0&lt;=Z25,1)))</f>
        <v>4</v>
      </c>
      <c r="X25" s="212"/>
      <c r="Y25" s="65">
        <f>SUM(V26:V28)</f>
        <v>3</v>
      </c>
      <c r="Z25" s="56">
        <f>AVERAGE(V26:V28)*100</f>
        <v>100</v>
      </c>
    </row>
    <row r="26" spans="3:28" ht="39.950000000000003" customHeight="1" x14ac:dyDescent="0.15">
      <c r="C26" s="191"/>
      <c r="D26" s="191"/>
      <c r="E26" s="264"/>
      <c r="F26" s="256" t="s">
        <v>27</v>
      </c>
      <c r="G26" s="8" t="s">
        <v>28</v>
      </c>
      <c r="H26" s="102">
        <v>1</v>
      </c>
      <c r="I26" s="243"/>
      <c r="J26" s="206"/>
      <c r="Q26" s="196"/>
      <c r="R26" s="196"/>
      <c r="S26" s="260"/>
      <c r="T26" s="258" t="s">
        <v>27</v>
      </c>
      <c r="U26" s="57" t="s">
        <v>28</v>
      </c>
      <c r="V26" s="58">
        <f>H26</f>
        <v>1</v>
      </c>
      <c r="W26" s="231"/>
      <c r="X26" s="212"/>
      <c r="Y26"/>
      <c r="Z26"/>
    </row>
    <row r="27" spans="3:28" ht="39.950000000000003" customHeight="1" x14ac:dyDescent="0.15">
      <c r="C27" s="191"/>
      <c r="D27" s="191"/>
      <c r="E27" s="264"/>
      <c r="F27" s="257"/>
      <c r="G27" s="9" t="s">
        <v>29</v>
      </c>
      <c r="H27" s="103">
        <v>1</v>
      </c>
      <c r="I27" s="244"/>
      <c r="J27" s="206"/>
      <c r="Q27" s="196"/>
      <c r="R27" s="196"/>
      <c r="S27" s="260"/>
      <c r="T27" s="259"/>
      <c r="U27" s="59" t="s">
        <v>29</v>
      </c>
      <c r="V27" s="66">
        <f>H27</f>
        <v>1</v>
      </c>
      <c r="W27" s="242"/>
      <c r="X27" s="212"/>
      <c r="Y27"/>
      <c r="Z27"/>
    </row>
    <row r="28" spans="3:28" ht="39.950000000000003" customHeight="1" thickBot="1" x14ac:dyDescent="0.2">
      <c r="C28" s="191"/>
      <c r="D28" s="191"/>
      <c r="E28" s="264"/>
      <c r="F28" s="257"/>
      <c r="G28" s="9" t="s">
        <v>30</v>
      </c>
      <c r="H28" s="104">
        <v>1</v>
      </c>
      <c r="I28" s="244"/>
      <c r="J28" s="206"/>
      <c r="Q28" s="196"/>
      <c r="R28" s="196"/>
      <c r="S28" s="260"/>
      <c r="T28" s="259"/>
      <c r="U28" s="59" t="s">
        <v>30</v>
      </c>
      <c r="V28" s="66">
        <f>H28</f>
        <v>1</v>
      </c>
      <c r="W28" s="242"/>
      <c r="X28" s="212"/>
      <c r="Y28"/>
      <c r="Z28"/>
    </row>
    <row r="29" spans="3:28" ht="39.950000000000003" customHeight="1" thickBot="1" x14ac:dyDescent="0.2">
      <c r="C29" s="191"/>
      <c r="D29" s="191"/>
      <c r="E29" s="179" t="s">
        <v>31</v>
      </c>
      <c r="F29" s="179"/>
      <c r="G29" s="180"/>
      <c r="H29" s="14"/>
      <c r="I29" s="40">
        <f>W29</f>
        <v>4</v>
      </c>
      <c r="J29" s="206"/>
      <c r="Q29" s="196"/>
      <c r="R29" s="196"/>
      <c r="S29" s="183" t="s">
        <v>31</v>
      </c>
      <c r="T29" s="183"/>
      <c r="U29" s="184"/>
      <c r="V29" s="67"/>
      <c r="W29" s="64">
        <f>IF(67&lt;Z29,4,IF(34&lt;Z29,3,IF(0&lt;=Z29,1)))</f>
        <v>4</v>
      </c>
      <c r="X29" s="212"/>
      <c r="Y29" s="65">
        <f>SUM(V30:V32)</f>
        <v>3</v>
      </c>
      <c r="Z29" s="56">
        <f>AVERAGE(V30:V32)*100</f>
        <v>100</v>
      </c>
    </row>
    <row r="30" spans="3:28" ht="39.950000000000003" customHeight="1" x14ac:dyDescent="0.15">
      <c r="C30" s="191"/>
      <c r="D30" s="191"/>
      <c r="E30" s="264"/>
      <c r="F30" s="256" t="s">
        <v>32</v>
      </c>
      <c r="G30" s="8" t="s">
        <v>33</v>
      </c>
      <c r="H30" s="102">
        <v>1</v>
      </c>
      <c r="I30" s="243"/>
      <c r="J30" s="206"/>
      <c r="Q30" s="196"/>
      <c r="R30" s="196"/>
      <c r="S30" s="260"/>
      <c r="T30" s="258" t="s">
        <v>32</v>
      </c>
      <c r="U30" s="57" t="s">
        <v>33</v>
      </c>
      <c r="V30" s="58">
        <f>H30</f>
        <v>1</v>
      </c>
      <c r="W30" s="231"/>
      <c r="X30" s="212"/>
      <c r="Y30"/>
      <c r="Z30"/>
    </row>
    <row r="31" spans="3:28" ht="39.950000000000003" customHeight="1" x14ac:dyDescent="0.15">
      <c r="C31" s="191"/>
      <c r="D31" s="191"/>
      <c r="E31" s="264"/>
      <c r="F31" s="257"/>
      <c r="G31" s="9" t="s">
        <v>34</v>
      </c>
      <c r="H31" s="103">
        <v>1</v>
      </c>
      <c r="I31" s="244"/>
      <c r="J31" s="206"/>
      <c r="Q31" s="196"/>
      <c r="R31" s="196"/>
      <c r="S31" s="260"/>
      <c r="T31" s="259"/>
      <c r="U31" s="59" t="s">
        <v>34</v>
      </c>
      <c r="V31" s="66">
        <f>H31</f>
        <v>1</v>
      </c>
      <c r="W31" s="242"/>
      <c r="X31" s="212"/>
      <c r="Y31"/>
      <c r="Z31"/>
    </row>
    <row r="32" spans="3:28" ht="39.950000000000003" customHeight="1" x14ac:dyDescent="0.15">
      <c r="C32" s="191"/>
      <c r="D32" s="191"/>
      <c r="E32" s="264"/>
      <c r="F32" s="257"/>
      <c r="G32" s="9" t="s">
        <v>35</v>
      </c>
      <c r="H32" s="104">
        <v>1</v>
      </c>
      <c r="I32" s="244"/>
      <c r="J32" s="206"/>
      <c r="Q32" s="196"/>
      <c r="R32" s="196"/>
      <c r="S32" s="260"/>
      <c r="T32" s="259"/>
      <c r="U32" s="59" t="s">
        <v>35</v>
      </c>
      <c r="V32" s="68">
        <f>H32</f>
        <v>1</v>
      </c>
      <c r="W32" s="242"/>
      <c r="X32" s="212"/>
      <c r="Y32"/>
      <c r="Z32"/>
    </row>
    <row r="33" spans="3:26" ht="39.950000000000003" customHeight="1" thickBot="1" x14ac:dyDescent="0.2">
      <c r="C33" s="283" t="s">
        <v>37</v>
      </c>
      <c r="D33" s="284"/>
      <c r="E33" s="284"/>
      <c r="F33" s="284"/>
      <c r="G33" s="285"/>
      <c r="H33" s="263"/>
      <c r="I33" s="15"/>
      <c r="J33" s="16"/>
      <c r="Q33" s="172" t="s">
        <v>37</v>
      </c>
      <c r="R33" s="173"/>
      <c r="S33" s="173"/>
      <c r="T33" s="173"/>
      <c r="U33" s="174"/>
      <c r="V33" s="230"/>
      <c r="W33" s="69"/>
      <c r="X33" s="70"/>
      <c r="Y33" s="52"/>
      <c r="Z33" s="52"/>
    </row>
    <row r="34" spans="3:26" ht="39.950000000000003" customHeight="1" thickBot="1" x14ac:dyDescent="0.2">
      <c r="C34" s="191"/>
      <c r="D34" s="221" t="s">
        <v>38</v>
      </c>
      <c r="E34" s="179"/>
      <c r="F34" s="179"/>
      <c r="G34" s="180"/>
      <c r="H34" s="171"/>
      <c r="I34" s="41">
        <f>W34</f>
        <v>4</v>
      </c>
      <c r="J34" s="38">
        <f>X34</f>
        <v>4</v>
      </c>
      <c r="Q34" s="196"/>
      <c r="R34" s="225" t="s">
        <v>38</v>
      </c>
      <c r="S34" s="183"/>
      <c r="T34" s="183"/>
      <c r="U34" s="184"/>
      <c r="V34" s="176"/>
      <c r="W34" s="54">
        <f>IF(75&lt;Z34,4,IF(50&lt;Z34,3,IF(25&lt;Z34,2,IF(0&lt;=Z34,1))))</f>
        <v>4</v>
      </c>
      <c r="X34" s="55">
        <f>AVERAGE(W34)</f>
        <v>4</v>
      </c>
      <c r="Y34" s="1">
        <f>SUM(V36:V39)</f>
        <v>4</v>
      </c>
      <c r="Z34" s="56">
        <f>AVERAGE(V36:V39)*100</f>
        <v>100</v>
      </c>
    </row>
    <row r="35" spans="3:26" ht="39.950000000000003" customHeight="1" x14ac:dyDescent="0.15">
      <c r="C35" s="191"/>
      <c r="D35" s="264"/>
      <c r="E35" s="186" t="s">
        <v>39</v>
      </c>
      <c r="F35" s="179"/>
      <c r="G35" s="180"/>
      <c r="H35" s="171"/>
      <c r="I35" s="204"/>
      <c r="J35" s="217"/>
      <c r="Q35" s="196"/>
      <c r="R35" s="260"/>
      <c r="S35" s="208" t="s">
        <v>39</v>
      </c>
      <c r="T35" s="183"/>
      <c r="U35" s="184"/>
      <c r="V35" s="176"/>
      <c r="W35" s="209"/>
      <c r="X35" s="261"/>
      <c r="Y35"/>
      <c r="Z35"/>
    </row>
    <row r="36" spans="3:26" ht="39.950000000000003" customHeight="1" x14ac:dyDescent="0.15">
      <c r="C36" s="191"/>
      <c r="D36" s="264"/>
      <c r="E36" s="177"/>
      <c r="F36" s="256" t="s">
        <v>40</v>
      </c>
      <c r="G36" s="8" t="s">
        <v>41</v>
      </c>
      <c r="H36" s="102">
        <v>1</v>
      </c>
      <c r="I36" s="201"/>
      <c r="J36" s="218"/>
      <c r="Q36" s="196"/>
      <c r="R36" s="260"/>
      <c r="S36" s="181"/>
      <c r="T36" s="258" t="s">
        <v>40</v>
      </c>
      <c r="U36" s="57" t="s">
        <v>41</v>
      </c>
      <c r="V36" s="58">
        <f>H36</f>
        <v>1</v>
      </c>
      <c r="W36" s="210"/>
      <c r="X36" s="262"/>
      <c r="Y36"/>
      <c r="Z36"/>
    </row>
    <row r="37" spans="3:26" ht="39.950000000000003" customHeight="1" x14ac:dyDescent="0.15">
      <c r="C37" s="191"/>
      <c r="D37" s="264"/>
      <c r="E37" s="177"/>
      <c r="F37" s="257"/>
      <c r="G37" s="17" t="s">
        <v>42</v>
      </c>
      <c r="H37" s="103">
        <v>1</v>
      </c>
      <c r="I37" s="201"/>
      <c r="J37" s="218"/>
      <c r="Q37" s="196"/>
      <c r="R37" s="260"/>
      <c r="S37" s="181"/>
      <c r="T37" s="259"/>
      <c r="U37" s="71" t="s">
        <v>42</v>
      </c>
      <c r="V37" s="72">
        <f>H37</f>
        <v>1</v>
      </c>
      <c r="W37" s="210"/>
      <c r="X37" s="262"/>
      <c r="Y37"/>
      <c r="Z37"/>
    </row>
    <row r="38" spans="3:26" ht="39.950000000000003" customHeight="1" x14ac:dyDescent="0.15">
      <c r="C38" s="191"/>
      <c r="D38" s="264"/>
      <c r="E38" s="177"/>
      <c r="F38" s="257"/>
      <c r="G38" s="9" t="s">
        <v>43</v>
      </c>
      <c r="H38" s="103">
        <v>1</v>
      </c>
      <c r="I38" s="201"/>
      <c r="J38" s="218"/>
      <c r="Q38" s="196"/>
      <c r="R38" s="260"/>
      <c r="S38" s="181"/>
      <c r="T38" s="259"/>
      <c r="U38" s="59" t="s">
        <v>43</v>
      </c>
      <c r="V38" s="66">
        <f>H38</f>
        <v>1</v>
      </c>
      <c r="W38" s="210"/>
      <c r="X38" s="262"/>
      <c r="Y38"/>
      <c r="Z38"/>
    </row>
    <row r="39" spans="3:26" ht="39.950000000000003" customHeight="1" thickBot="1" x14ac:dyDescent="0.2">
      <c r="C39" s="191"/>
      <c r="D39" s="264"/>
      <c r="E39" s="177"/>
      <c r="F39" s="257"/>
      <c r="G39" s="9" t="s">
        <v>44</v>
      </c>
      <c r="H39" s="104">
        <v>1</v>
      </c>
      <c r="I39" s="201"/>
      <c r="J39" s="218"/>
      <c r="Q39" s="196"/>
      <c r="R39" s="260"/>
      <c r="S39" s="181"/>
      <c r="T39" s="259"/>
      <c r="U39" s="59" t="s">
        <v>44</v>
      </c>
      <c r="V39" s="66">
        <f>H39</f>
        <v>1</v>
      </c>
      <c r="W39" s="210"/>
      <c r="X39" s="262"/>
      <c r="Y39"/>
      <c r="Z39"/>
    </row>
    <row r="40" spans="3:26" ht="39.950000000000003" customHeight="1" thickBot="1" x14ac:dyDescent="0.2">
      <c r="C40" s="191"/>
      <c r="D40" s="221" t="s">
        <v>45</v>
      </c>
      <c r="E40" s="179"/>
      <c r="F40" s="179"/>
      <c r="G40" s="180"/>
      <c r="H40" s="223"/>
      <c r="I40" s="42">
        <f>W40</f>
        <v>4</v>
      </c>
      <c r="J40" s="43">
        <f>X40</f>
        <v>4</v>
      </c>
      <c r="Q40" s="280"/>
      <c r="R40" s="225" t="s">
        <v>45</v>
      </c>
      <c r="S40" s="183"/>
      <c r="T40" s="183"/>
      <c r="U40" s="184"/>
      <c r="V40" s="219"/>
      <c r="W40" s="54">
        <f>IF(60&lt;Z40,4,IF(40&lt;Z40,3,IF(20&lt;Z40,2,IF(0&lt;=Z40,1))))</f>
        <v>4</v>
      </c>
      <c r="X40" s="73">
        <f>AVERAGE(W40)</f>
        <v>4</v>
      </c>
      <c r="Y40" s="1">
        <f>SUM(V42:V46)</f>
        <v>5</v>
      </c>
      <c r="Z40" s="56">
        <f>AVERAGE(V42:V46)*100</f>
        <v>100</v>
      </c>
    </row>
    <row r="41" spans="3:26" ht="39.950000000000003" customHeight="1" x14ac:dyDescent="0.15">
      <c r="C41" s="191"/>
      <c r="D41" s="192"/>
      <c r="E41" s="186" t="s">
        <v>46</v>
      </c>
      <c r="F41" s="179"/>
      <c r="G41" s="180"/>
      <c r="H41" s="224"/>
      <c r="I41" s="271"/>
      <c r="J41" s="217"/>
      <c r="Q41" s="196"/>
      <c r="R41" s="197"/>
      <c r="S41" s="208" t="s">
        <v>46</v>
      </c>
      <c r="T41" s="183"/>
      <c r="U41" s="184"/>
      <c r="V41" s="220"/>
      <c r="W41" s="275"/>
      <c r="X41" s="261"/>
      <c r="Y41"/>
      <c r="Z41"/>
    </row>
    <row r="42" spans="3:26" ht="39.950000000000003" customHeight="1" x14ac:dyDescent="0.15">
      <c r="C42" s="191"/>
      <c r="D42" s="270"/>
      <c r="E42" s="177"/>
      <c r="F42" s="256" t="s">
        <v>47</v>
      </c>
      <c r="G42" s="8" t="s">
        <v>48</v>
      </c>
      <c r="H42" s="102">
        <v>1</v>
      </c>
      <c r="I42" s="272"/>
      <c r="J42" s="218"/>
      <c r="Q42" s="196"/>
      <c r="R42" s="273"/>
      <c r="S42" s="181"/>
      <c r="T42" s="258" t="s">
        <v>47</v>
      </c>
      <c r="U42" s="57" t="s">
        <v>48</v>
      </c>
      <c r="V42" s="74">
        <f>H42</f>
        <v>1</v>
      </c>
      <c r="W42" s="220"/>
      <c r="X42" s="262"/>
      <c r="Y42"/>
      <c r="Z42"/>
    </row>
    <row r="43" spans="3:26" ht="39.950000000000003" customHeight="1" x14ac:dyDescent="0.15">
      <c r="C43" s="191"/>
      <c r="D43" s="270"/>
      <c r="E43" s="177"/>
      <c r="F43" s="257"/>
      <c r="G43" s="9" t="s">
        <v>49</v>
      </c>
      <c r="H43" s="103">
        <v>1</v>
      </c>
      <c r="I43" s="272"/>
      <c r="J43" s="218"/>
      <c r="Q43" s="196"/>
      <c r="R43" s="273"/>
      <c r="S43" s="181"/>
      <c r="T43" s="259"/>
      <c r="U43" s="59" t="s">
        <v>49</v>
      </c>
      <c r="V43" s="66">
        <f>H43</f>
        <v>1</v>
      </c>
      <c r="W43" s="220"/>
      <c r="X43" s="262"/>
      <c r="Y43"/>
      <c r="Z43"/>
    </row>
    <row r="44" spans="3:26" ht="39.950000000000003" customHeight="1" x14ac:dyDescent="0.15">
      <c r="C44" s="191"/>
      <c r="D44" s="270"/>
      <c r="E44" s="177"/>
      <c r="F44" s="257"/>
      <c r="G44" s="17" t="s">
        <v>50</v>
      </c>
      <c r="H44" s="103">
        <v>1</v>
      </c>
      <c r="I44" s="272"/>
      <c r="J44" s="218"/>
      <c r="Q44" s="196"/>
      <c r="R44" s="273"/>
      <c r="S44" s="181"/>
      <c r="T44" s="259"/>
      <c r="U44" s="71" t="s">
        <v>50</v>
      </c>
      <c r="V44" s="75">
        <f t="shared" ref="V44:V46" si="2">H44</f>
        <v>1</v>
      </c>
      <c r="W44" s="220"/>
      <c r="X44" s="262"/>
      <c r="Y44"/>
      <c r="Z44"/>
    </row>
    <row r="45" spans="3:26" ht="39.950000000000003" customHeight="1" x14ac:dyDescent="0.15">
      <c r="C45" s="191"/>
      <c r="D45" s="270"/>
      <c r="E45" s="177"/>
      <c r="F45" s="257"/>
      <c r="G45" s="9" t="s">
        <v>51</v>
      </c>
      <c r="H45" s="103">
        <v>1</v>
      </c>
      <c r="I45" s="272"/>
      <c r="J45" s="218"/>
      <c r="Q45" s="196"/>
      <c r="R45" s="273"/>
      <c r="S45" s="181"/>
      <c r="T45" s="259"/>
      <c r="U45" s="59" t="s">
        <v>51</v>
      </c>
      <c r="V45" s="76">
        <f t="shared" si="2"/>
        <v>1</v>
      </c>
      <c r="W45" s="220"/>
      <c r="X45" s="262"/>
      <c r="Y45"/>
      <c r="Z45"/>
    </row>
    <row r="46" spans="3:26" ht="39.950000000000003" customHeight="1" thickBot="1" x14ac:dyDescent="0.2">
      <c r="C46" s="191"/>
      <c r="D46" s="270"/>
      <c r="E46" s="177"/>
      <c r="F46" s="257"/>
      <c r="G46" s="9" t="s">
        <v>52</v>
      </c>
      <c r="H46" s="104">
        <v>1</v>
      </c>
      <c r="I46" s="272"/>
      <c r="J46" s="218"/>
      <c r="Q46" s="196"/>
      <c r="R46" s="273"/>
      <c r="S46" s="181"/>
      <c r="T46" s="259"/>
      <c r="U46" s="59" t="s">
        <v>52</v>
      </c>
      <c r="V46" s="76">
        <f t="shared" si="2"/>
        <v>1</v>
      </c>
      <c r="W46" s="220"/>
      <c r="X46" s="262"/>
      <c r="Y46"/>
      <c r="Z46"/>
    </row>
    <row r="47" spans="3:26" ht="39.950000000000003" customHeight="1" thickBot="1" x14ac:dyDescent="0.2">
      <c r="C47" s="191"/>
      <c r="D47" s="221" t="s">
        <v>53</v>
      </c>
      <c r="E47" s="179"/>
      <c r="F47" s="179"/>
      <c r="G47" s="180"/>
      <c r="H47" s="267"/>
      <c r="I47" s="42">
        <f>W47</f>
        <v>4</v>
      </c>
      <c r="J47" s="43">
        <f>X47</f>
        <v>4</v>
      </c>
      <c r="Q47" s="280"/>
      <c r="R47" s="225" t="s">
        <v>53</v>
      </c>
      <c r="S47" s="183"/>
      <c r="T47" s="183"/>
      <c r="U47" s="184"/>
      <c r="V47" s="269"/>
      <c r="W47" s="54">
        <f>IF(78&lt;Z47,4,IF(56&lt;Z47,3,IF(34&lt;Z47,2,IF(0&lt;=Z47,1))))</f>
        <v>4</v>
      </c>
      <c r="X47" s="73">
        <f>AVERAGE(W47)</f>
        <v>4</v>
      </c>
      <c r="Y47" s="1">
        <f>SUM(V49:V57)</f>
        <v>9</v>
      </c>
      <c r="Z47" s="56">
        <f>AVERAGE(V49:V57)*100</f>
        <v>100</v>
      </c>
    </row>
    <row r="48" spans="3:26" ht="39.950000000000003" customHeight="1" x14ac:dyDescent="0.15">
      <c r="C48" s="191"/>
      <c r="D48" s="264"/>
      <c r="E48" s="186" t="s">
        <v>54</v>
      </c>
      <c r="F48" s="179"/>
      <c r="G48" s="180"/>
      <c r="H48" s="268"/>
      <c r="I48" s="204"/>
      <c r="J48" s="217"/>
      <c r="Q48" s="196"/>
      <c r="R48" s="260"/>
      <c r="S48" s="208" t="s">
        <v>54</v>
      </c>
      <c r="T48" s="183"/>
      <c r="U48" s="184"/>
      <c r="V48" s="242"/>
      <c r="W48" s="209"/>
      <c r="X48" s="261"/>
      <c r="Y48"/>
      <c r="Z48"/>
    </row>
    <row r="49" spans="3:26" ht="39.950000000000003" customHeight="1" x14ac:dyDescent="0.15">
      <c r="C49" s="191"/>
      <c r="D49" s="264"/>
      <c r="E49" s="177"/>
      <c r="F49" s="256" t="s">
        <v>55</v>
      </c>
      <c r="G49" s="8" t="s">
        <v>58</v>
      </c>
      <c r="H49" s="102">
        <v>1</v>
      </c>
      <c r="I49" s="201"/>
      <c r="J49" s="218"/>
      <c r="Q49" s="196"/>
      <c r="R49" s="260"/>
      <c r="S49" s="181"/>
      <c r="T49" s="258" t="s">
        <v>55</v>
      </c>
      <c r="U49" s="57" t="s">
        <v>58</v>
      </c>
      <c r="V49" s="58">
        <f>H49</f>
        <v>1</v>
      </c>
      <c r="W49" s="210"/>
      <c r="X49" s="262"/>
      <c r="Y49"/>
      <c r="Z49"/>
    </row>
    <row r="50" spans="3:26" ht="39.950000000000003" customHeight="1" x14ac:dyDescent="0.15">
      <c r="C50" s="191"/>
      <c r="D50" s="264"/>
      <c r="E50" s="177"/>
      <c r="F50" s="257"/>
      <c r="G50" s="9" t="s">
        <v>59</v>
      </c>
      <c r="H50" s="103">
        <v>1</v>
      </c>
      <c r="I50" s="201"/>
      <c r="J50" s="218"/>
      <c r="Q50" s="196"/>
      <c r="R50" s="260"/>
      <c r="S50" s="181"/>
      <c r="T50" s="259"/>
      <c r="U50" s="59" t="s">
        <v>59</v>
      </c>
      <c r="V50" s="66">
        <f>H50</f>
        <v>1</v>
      </c>
      <c r="W50" s="210"/>
      <c r="X50" s="262"/>
      <c r="Y50"/>
      <c r="Z50"/>
    </row>
    <row r="51" spans="3:26" ht="39.950000000000003" customHeight="1" x14ac:dyDescent="0.15">
      <c r="C51" s="191"/>
      <c r="D51" s="264"/>
      <c r="E51" s="177"/>
      <c r="F51" s="257"/>
      <c r="G51" s="9" t="s">
        <v>60</v>
      </c>
      <c r="H51" s="104">
        <v>1</v>
      </c>
      <c r="I51" s="201"/>
      <c r="J51" s="218"/>
      <c r="Q51" s="196"/>
      <c r="R51" s="260"/>
      <c r="S51" s="181"/>
      <c r="T51" s="259"/>
      <c r="U51" s="59" t="s">
        <v>60</v>
      </c>
      <c r="V51" s="68">
        <f t="shared" ref="V51:V57" si="3">H51</f>
        <v>1</v>
      </c>
      <c r="W51" s="210"/>
      <c r="X51" s="262"/>
      <c r="Y51"/>
      <c r="Z51"/>
    </row>
    <row r="52" spans="3:26" ht="39.950000000000003" customHeight="1" x14ac:dyDescent="0.15">
      <c r="C52" s="191"/>
      <c r="D52" s="264"/>
      <c r="E52" s="177"/>
      <c r="F52" s="187" t="s">
        <v>56</v>
      </c>
      <c r="G52" s="8" t="s">
        <v>61</v>
      </c>
      <c r="H52" s="102">
        <v>1</v>
      </c>
      <c r="I52" s="201"/>
      <c r="J52" s="218"/>
      <c r="Q52" s="196"/>
      <c r="R52" s="260"/>
      <c r="S52" s="181"/>
      <c r="T52" s="189" t="s">
        <v>56</v>
      </c>
      <c r="U52" s="57" t="s">
        <v>61</v>
      </c>
      <c r="V52" s="72">
        <f t="shared" si="3"/>
        <v>1</v>
      </c>
      <c r="W52" s="210"/>
      <c r="X52" s="262"/>
      <c r="Y52"/>
      <c r="Z52"/>
    </row>
    <row r="53" spans="3:26" ht="39.950000000000003" customHeight="1" x14ac:dyDescent="0.15">
      <c r="C53" s="191"/>
      <c r="D53" s="264"/>
      <c r="E53" s="177"/>
      <c r="F53" s="188"/>
      <c r="G53" s="18" t="s">
        <v>62</v>
      </c>
      <c r="H53" s="103">
        <v>1</v>
      </c>
      <c r="I53" s="201"/>
      <c r="J53" s="218"/>
      <c r="Q53" s="196"/>
      <c r="R53" s="260"/>
      <c r="S53" s="181"/>
      <c r="T53" s="190"/>
      <c r="U53" s="77" t="s">
        <v>62</v>
      </c>
      <c r="V53" s="66">
        <f t="shared" si="3"/>
        <v>1</v>
      </c>
      <c r="W53" s="210"/>
      <c r="X53" s="262"/>
      <c r="Y53"/>
      <c r="Z53"/>
    </row>
    <row r="54" spans="3:26" ht="39.950000000000003" customHeight="1" x14ac:dyDescent="0.15">
      <c r="C54" s="191"/>
      <c r="D54" s="264"/>
      <c r="E54" s="177"/>
      <c r="F54" s="188"/>
      <c r="G54" s="9" t="s">
        <v>63</v>
      </c>
      <c r="H54" s="103">
        <v>1</v>
      </c>
      <c r="I54" s="201"/>
      <c r="J54" s="218"/>
      <c r="Q54" s="196"/>
      <c r="R54" s="260"/>
      <c r="S54" s="181"/>
      <c r="T54" s="190"/>
      <c r="U54" s="59" t="s">
        <v>63</v>
      </c>
      <c r="V54" s="66">
        <f t="shared" si="3"/>
        <v>1</v>
      </c>
      <c r="W54" s="210"/>
      <c r="X54" s="262"/>
      <c r="Y54"/>
      <c r="Z54"/>
    </row>
    <row r="55" spans="3:26" ht="39.950000000000003" customHeight="1" x14ac:dyDescent="0.15">
      <c r="C55" s="191"/>
      <c r="D55" s="264"/>
      <c r="E55" s="177"/>
      <c r="F55" s="188"/>
      <c r="G55" s="9" t="s">
        <v>595</v>
      </c>
      <c r="H55" s="103">
        <v>1</v>
      </c>
      <c r="I55" s="201"/>
      <c r="J55" s="218"/>
      <c r="Q55" s="196"/>
      <c r="R55" s="260"/>
      <c r="S55" s="181"/>
      <c r="T55" s="190"/>
      <c r="U55" s="59" t="s">
        <v>64</v>
      </c>
      <c r="V55" s="66">
        <f t="shared" si="3"/>
        <v>1</v>
      </c>
      <c r="W55" s="210"/>
      <c r="X55" s="262"/>
      <c r="Y55"/>
      <c r="Z55"/>
    </row>
    <row r="56" spans="3:26" ht="39.950000000000003" customHeight="1" x14ac:dyDescent="0.15">
      <c r="C56" s="191"/>
      <c r="D56" s="264"/>
      <c r="E56" s="177"/>
      <c r="F56" s="188"/>
      <c r="G56" s="9" t="s">
        <v>596</v>
      </c>
      <c r="H56" s="104">
        <v>1</v>
      </c>
      <c r="I56" s="201"/>
      <c r="J56" s="218"/>
      <c r="Q56" s="196"/>
      <c r="R56" s="260"/>
      <c r="S56" s="181"/>
      <c r="T56" s="190"/>
      <c r="U56" s="59" t="s">
        <v>65</v>
      </c>
      <c r="V56" s="68">
        <f t="shared" si="3"/>
        <v>1</v>
      </c>
      <c r="W56" s="210"/>
      <c r="X56" s="262"/>
      <c r="Y56"/>
      <c r="Z56"/>
    </row>
    <row r="57" spans="3:26" ht="39.950000000000003" customHeight="1" thickBot="1" x14ac:dyDescent="0.2">
      <c r="C57" s="191"/>
      <c r="D57" s="264"/>
      <c r="E57" s="177"/>
      <c r="F57" s="10" t="s">
        <v>57</v>
      </c>
      <c r="G57" s="11" t="s">
        <v>66</v>
      </c>
      <c r="H57" s="102">
        <v>1</v>
      </c>
      <c r="I57" s="201"/>
      <c r="J57" s="218"/>
      <c r="Q57" s="196"/>
      <c r="R57" s="260"/>
      <c r="S57" s="181"/>
      <c r="T57" s="61" t="s">
        <v>57</v>
      </c>
      <c r="U57" s="62" t="s">
        <v>66</v>
      </c>
      <c r="V57" s="72">
        <f t="shared" si="3"/>
        <v>1</v>
      </c>
      <c r="W57" s="210"/>
      <c r="X57" s="262"/>
      <c r="Y57"/>
      <c r="Z57"/>
    </row>
    <row r="58" spans="3:26" ht="39.950000000000003" customHeight="1" thickBot="1" x14ac:dyDescent="0.2">
      <c r="C58" s="191"/>
      <c r="D58" s="221" t="s">
        <v>67</v>
      </c>
      <c r="E58" s="179"/>
      <c r="F58" s="179"/>
      <c r="G58" s="180"/>
      <c r="H58" s="267"/>
      <c r="I58" s="42">
        <f>W58</f>
        <v>4</v>
      </c>
      <c r="J58" s="43">
        <f>X58</f>
        <v>4</v>
      </c>
      <c r="Q58" s="280"/>
      <c r="R58" s="225" t="s">
        <v>67</v>
      </c>
      <c r="S58" s="183"/>
      <c r="T58" s="183"/>
      <c r="U58" s="184"/>
      <c r="V58" s="269"/>
      <c r="W58" s="54">
        <f>IF(60&lt;Z58,4,IF(40&lt;Z58,3,IF(20&lt;Z58,2,IF(0&lt;=Z58,1))))</f>
        <v>4</v>
      </c>
      <c r="X58" s="73">
        <f>AVERAGE(W58)</f>
        <v>4</v>
      </c>
      <c r="Y58" s="1">
        <f>SUM(V60:V64)</f>
        <v>5</v>
      </c>
      <c r="Z58" s="56">
        <f>AVERAGE(V60:V64)*100</f>
        <v>100</v>
      </c>
    </row>
    <row r="59" spans="3:26" ht="39.950000000000003" customHeight="1" x14ac:dyDescent="0.15">
      <c r="C59" s="191"/>
      <c r="D59" s="264"/>
      <c r="E59" s="186" t="s">
        <v>68</v>
      </c>
      <c r="F59" s="179"/>
      <c r="G59" s="180"/>
      <c r="H59" s="268"/>
      <c r="I59" s="204"/>
      <c r="J59" s="217"/>
      <c r="Q59" s="196"/>
      <c r="R59" s="260"/>
      <c r="S59" s="208" t="s">
        <v>68</v>
      </c>
      <c r="T59" s="183"/>
      <c r="U59" s="184"/>
      <c r="V59" s="242"/>
      <c r="W59" s="209"/>
      <c r="X59" s="261"/>
      <c r="Y59"/>
      <c r="Z59"/>
    </row>
    <row r="60" spans="3:26" ht="39.950000000000003" customHeight="1" x14ac:dyDescent="0.15">
      <c r="C60" s="191"/>
      <c r="D60" s="264"/>
      <c r="E60" s="177"/>
      <c r="F60" s="256" t="s">
        <v>69</v>
      </c>
      <c r="G60" s="8" t="s">
        <v>70</v>
      </c>
      <c r="H60" s="102">
        <v>1</v>
      </c>
      <c r="I60" s="201"/>
      <c r="J60" s="218"/>
      <c r="Q60" s="196"/>
      <c r="R60" s="260"/>
      <c r="S60" s="181"/>
      <c r="T60" s="258" t="s">
        <v>69</v>
      </c>
      <c r="U60" s="57" t="s">
        <v>70</v>
      </c>
      <c r="V60" s="58">
        <f>H60</f>
        <v>1</v>
      </c>
      <c r="W60" s="210"/>
      <c r="X60" s="262"/>
      <c r="Y60"/>
      <c r="Z60"/>
    </row>
    <row r="61" spans="3:26" ht="39.950000000000003" customHeight="1" x14ac:dyDescent="0.15">
      <c r="C61" s="191"/>
      <c r="D61" s="264"/>
      <c r="E61" s="177"/>
      <c r="F61" s="257"/>
      <c r="G61" s="9" t="s">
        <v>71</v>
      </c>
      <c r="H61" s="104">
        <v>1</v>
      </c>
      <c r="I61" s="201"/>
      <c r="J61" s="218"/>
      <c r="Q61" s="196"/>
      <c r="R61" s="260"/>
      <c r="S61" s="181"/>
      <c r="T61" s="259"/>
      <c r="U61" s="59" t="s">
        <v>71</v>
      </c>
      <c r="V61" s="66">
        <f>H61</f>
        <v>1</v>
      </c>
      <c r="W61" s="210"/>
      <c r="X61" s="262"/>
      <c r="Y61"/>
      <c r="Z61"/>
    </row>
    <row r="62" spans="3:26" ht="39.950000000000003" customHeight="1" x14ac:dyDescent="0.15">
      <c r="C62" s="191"/>
      <c r="D62" s="264"/>
      <c r="E62" s="177"/>
      <c r="F62" s="187" t="s">
        <v>74</v>
      </c>
      <c r="G62" s="8" t="s">
        <v>72</v>
      </c>
      <c r="H62" s="102">
        <v>1</v>
      </c>
      <c r="I62" s="201"/>
      <c r="J62" s="218"/>
      <c r="Q62" s="196"/>
      <c r="R62" s="260"/>
      <c r="S62" s="181"/>
      <c r="T62" s="189" t="s">
        <v>74</v>
      </c>
      <c r="U62" s="57" t="s">
        <v>72</v>
      </c>
      <c r="V62" s="58">
        <f t="shared" ref="V62:V64" si="4">H62</f>
        <v>1</v>
      </c>
      <c r="W62" s="210"/>
      <c r="X62" s="262"/>
      <c r="Y62"/>
      <c r="Z62"/>
    </row>
    <row r="63" spans="3:26" ht="39.950000000000003" customHeight="1" x14ac:dyDescent="0.15">
      <c r="C63" s="191"/>
      <c r="D63" s="264"/>
      <c r="E63" s="177"/>
      <c r="F63" s="188"/>
      <c r="G63" s="9" t="s">
        <v>73</v>
      </c>
      <c r="H63" s="104">
        <v>1</v>
      </c>
      <c r="I63" s="201"/>
      <c r="J63" s="218"/>
      <c r="Q63" s="196"/>
      <c r="R63" s="260"/>
      <c r="S63" s="181"/>
      <c r="T63" s="190"/>
      <c r="U63" s="59" t="s">
        <v>73</v>
      </c>
      <c r="V63" s="68">
        <f t="shared" si="4"/>
        <v>1</v>
      </c>
      <c r="W63" s="210"/>
      <c r="X63" s="262"/>
      <c r="Y63"/>
      <c r="Z63"/>
    </row>
    <row r="64" spans="3:26" ht="39.950000000000003" customHeight="1" thickBot="1" x14ac:dyDescent="0.2">
      <c r="C64" s="191"/>
      <c r="D64" s="264"/>
      <c r="E64" s="177"/>
      <c r="F64" s="10" t="s">
        <v>75</v>
      </c>
      <c r="G64" s="11" t="s">
        <v>76</v>
      </c>
      <c r="H64" s="102">
        <v>1</v>
      </c>
      <c r="I64" s="201"/>
      <c r="J64" s="218"/>
      <c r="Q64" s="196"/>
      <c r="R64" s="260"/>
      <c r="S64" s="181"/>
      <c r="T64" s="61" t="s">
        <v>75</v>
      </c>
      <c r="U64" s="62" t="s">
        <v>76</v>
      </c>
      <c r="V64" s="72">
        <f t="shared" si="4"/>
        <v>1</v>
      </c>
      <c r="W64" s="210"/>
      <c r="X64" s="262"/>
      <c r="Y64"/>
      <c r="Z64"/>
    </row>
    <row r="65" spans="3:26" ht="39.950000000000003" customHeight="1" thickBot="1" x14ac:dyDescent="0.2">
      <c r="C65" s="191"/>
      <c r="D65" s="221" t="s">
        <v>77</v>
      </c>
      <c r="E65" s="179"/>
      <c r="F65" s="179"/>
      <c r="G65" s="180"/>
      <c r="H65" s="267"/>
      <c r="I65" s="42">
        <f>W65</f>
        <v>4</v>
      </c>
      <c r="J65" s="43">
        <f>X65</f>
        <v>4</v>
      </c>
      <c r="Q65" s="280"/>
      <c r="R65" s="225" t="s">
        <v>77</v>
      </c>
      <c r="S65" s="183"/>
      <c r="T65" s="183"/>
      <c r="U65" s="184"/>
      <c r="V65" s="269"/>
      <c r="W65" s="54">
        <f>IF(75&lt;Z65,4,IF(50&lt;Z65,3,IF(25&lt;Z65,2,IF(0&lt;=Z65,1))))</f>
        <v>4</v>
      </c>
      <c r="X65" s="73">
        <f>AVERAGE(W65)</f>
        <v>4</v>
      </c>
      <c r="Y65" s="1">
        <f>SUM(V67:V70)</f>
        <v>4</v>
      </c>
      <c r="Z65" s="56">
        <f>AVERAGE(V67:V70)*100</f>
        <v>100</v>
      </c>
    </row>
    <row r="66" spans="3:26" ht="39.950000000000003" customHeight="1" x14ac:dyDescent="0.15">
      <c r="C66" s="191"/>
      <c r="D66" s="264"/>
      <c r="E66" s="186" t="s">
        <v>78</v>
      </c>
      <c r="F66" s="179"/>
      <c r="G66" s="180"/>
      <c r="H66" s="268"/>
      <c r="I66" s="204"/>
      <c r="J66" s="217"/>
      <c r="Q66" s="196"/>
      <c r="R66" s="260"/>
      <c r="S66" s="208" t="s">
        <v>78</v>
      </c>
      <c r="T66" s="183"/>
      <c r="U66" s="184"/>
      <c r="V66" s="242"/>
      <c r="W66" s="209"/>
      <c r="X66" s="261"/>
      <c r="Y66"/>
      <c r="Z66"/>
    </row>
    <row r="67" spans="3:26" ht="39.950000000000003" customHeight="1" x14ac:dyDescent="0.15">
      <c r="C67" s="191"/>
      <c r="D67" s="264"/>
      <c r="E67" s="177"/>
      <c r="F67" s="256" t="s">
        <v>79</v>
      </c>
      <c r="G67" s="8" t="s">
        <v>81</v>
      </c>
      <c r="H67" s="102">
        <v>1</v>
      </c>
      <c r="I67" s="201"/>
      <c r="J67" s="218"/>
      <c r="Q67" s="196"/>
      <c r="R67" s="260"/>
      <c r="S67" s="181"/>
      <c r="T67" s="258" t="s">
        <v>79</v>
      </c>
      <c r="U67" s="57" t="s">
        <v>81</v>
      </c>
      <c r="V67" s="58">
        <f>H67</f>
        <v>1</v>
      </c>
      <c r="W67" s="210"/>
      <c r="X67" s="262"/>
      <c r="Y67"/>
      <c r="Z67"/>
    </row>
    <row r="68" spans="3:26" ht="39.950000000000003" customHeight="1" x14ac:dyDescent="0.15">
      <c r="C68" s="191"/>
      <c r="D68" s="264"/>
      <c r="E68" s="177"/>
      <c r="F68" s="257"/>
      <c r="G68" s="9" t="s">
        <v>82</v>
      </c>
      <c r="H68" s="104">
        <v>1</v>
      </c>
      <c r="I68" s="201"/>
      <c r="J68" s="218"/>
      <c r="Q68" s="196"/>
      <c r="R68" s="260"/>
      <c r="S68" s="181"/>
      <c r="T68" s="259"/>
      <c r="U68" s="59" t="s">
        <v>82</v>
      </c>
      <c r="V68" s="66">
        <f t="shared" ref="V68:V70" si="5">H68</f>
        <v>1</v>
      </c>
      <c r="W68" s="210"/>
      <c r="X68" s="262"/>
      <c r="Y68"/>
      <c r="Z68"/>
    </row>
    <row r="69" spans="3:26" ht="39.950000000000003" customHeight="1" x14ac:dyDescent="0.15">
      <c r="C69" s="191"/>
      <c r="D69" s="264"/>
      <c r="E69" s="177"/>
      <c r="F69" s="187" t="s">
        <v>80</v>
      </c>
      <c r="G69" s="8" t="s">
        <v>83</v>
      </c>
      <c r="H69" s="102">
        <v>1</v>
      </c>
      <c r="I69" s="201"/>
      <c r="J69" s="218"/>
      <c r="Q69" s="196"/>
      <c r="R69" s="260"/>
      <c r="S69" s="181"/>
      <c r="T69" s="189" t="s">
        <v>80</v>
      </c>
      <c r="U69" s="57" t="s">
        <v>83</v>
      </c>
      <c r="V69" s="58">
        <f t="shared" si="5"/>
        <v>1</v>
      </c>
      <c r="W69" s="210"/>
      <c r="X69" s="262"/>
      <c r="Y69"/>
      <c r="Z69"/>
    </row>
    <row r="70" spans="3:26" ht="39.950000000000003" customHeight="1" thickBot="1" x14ac:dyDescent="0.2">
      <c r="C70" s="191"/>
      <c r="D70" s="264"/>
      <c r="E70" s="177"/>
      <c r="F70" s="188"/>
      <c r="G70" s="9" t="s">
        <v>84</v>
      </c>
      <c r="H70" s="104">
        <v>1</v>
      </c>
      <c r="I70" s="201"/>
      <c r="J70" s="218"/>
      <c r="Q70" s="196"/>
      <c r="R70" s="260"/>
      <c r="S70" s="181"/>
      <c r="T70" s="190"/>
      <c r="U70" s="59" t="s">
        <v>84</v>
      </c>
      <c r="V70" s="66">
        <f t="shared" si="5"/>
        <v>1</v>
      </c>
      <c r="W70" s="210"/>
      <c r="X70" s="262"/>
      <c r="Y70"/>
      <c r="Z70"/>
    </row>
    <row r="71" spans="3:26" ht="39.950000000000003" customHeight="1" thickBot="1" x14ac:dyDescent="0.2">
      <c r="C71" s="191"/>
      <c r="D71" s="221" t="s">
        <v>85</v>
      </c>
      <c r="E71" s="179"/>
      <c r="F71" s="179"/>
      <c r="G71" s="180"/>
      <c r="H71" s="267"/>
      <c r="I71" s="42">
        <f>W71</f>
        <v>4</v>
      </c>
      <c r="J71" s="43">
        <f>X71</f>
        <v>4</v>
      </c>
      <c r="Q71" s="280"/>
      <c r="R71" s="225" t="s">
        <v>85</v>
      </c>
      <c r="S71" s="183"/>
      <c r="T71" s="183"/>
      <c r="U71" s="184"/>
      <c r="V71" s="269"/>
      <c r="W71" s="54">
        <f>IF(60&lt;Z71,4,IF(40&lt;Z71,3,IF(20&lt;Z71,2,IF(0&lt;=Z71,1))))</f>
        <v>4</v>
      </c>
      <c r="X71" s="73">
        <f>AVERAGE(W71)</f>
        <v>4</v>
      </c>
      <c r="Y71" s="1">
        <f>SUM(V73:V77)</f>
        <v>5</v>
      </c>
      <c r="Z71" s="56">
        <f>AVERAGE(V73:V77)*100</f>
        <v>100</v>
      </c>
    </row>
    <row r="72" spans="3:26" ht="39.950000000000003" customHeight="1" x14ac:dyDescent="0.15">
      <c r="C72" s="191"/>
      <c r="D72" s="264"/>
      <c r="E72" s="186" t="s">
        <v>86</v>
      </c>
      <c r="F72" s="179"/>
      <c r="G72" s="180"/>
      <c r="H72" s="268"/>
      <c r="I72" s="204"/>
      <c r="J72" s="217"/>
      <c r="Q72" s="196"/>
      <c r="R72" s="260"/>
      <c r="S72" s="208" t="s">
        <v>86</v>
      </c>
      <c r="T72" s="183"/>
      <c r="U72" s="184"/>
      <c r="V72" s="242"/>
      <c r="W72" s="209"/>
      <c r="X72" s="261"/>
      <c r="Y72"/>
      <c r="Z72"/>
    </row>
    <row r="73" spans="3:26" ht="39.950000000000003" customHeight="1" x14ac:dyDescent="0.15">
      <c r="C73" s="191"/>
      <c r="D73" s="264"/>
      <c r="E73" s="177"/>
      <c r="F73" s="256" t="s">
        <v>87</v>
      </c>
      <c r="G73" s="8" t="s">
        <v>89</v>
      </c>
      <c r="H73" s="102">
        <v>1</v>
      </c>
      <c r="I73" s="201"/>
      <c r="J73" s="218"/>
      <c r="Q73" s="196"/>
      <c r="R73" s="260"/>
      <c r="S73" s="181"/>
      <c r="T73" s="258" t="s">
        <v>87</v>
      </c>
      <c r="U73" s="57" t="s">
        <v>89</v>
      </c>
      <c r="V73" s="58">
        <f>H73</f>
        <v>1</v>
      </c>
      <c r="W73" s="210"/>
      <c r="X73" s="262"/>
      <c r="Y73"/>
      <c r="Z73"/>
    </row>
    <row r="74" spans="3:26" ht="39.950000000000003" customHeight="1" x14ac:dyDescent="0.15">
      <c r="C74" s="191"/>
      <c r="D74" s="264"/>
      <c r="E74" s="177"/>
      <c r="F74" s="257"/>
      <c r="G74" s="18" t="s">
        <v>90</v>
      </c>
      <c r="H74" s="103">
        <v>1</v>
      </c>
      <c r="I74" s="201"/>
      <c r="J74" s="218"/>
      <c r="Q74" s="196"/>
      <c r="R74" s="260"/>
      <c r="S74" s="181"/>
      <c r="T74" s="259"/>
      <c r="U74" s="77" t="s">
        <v>90</v>
      </c>
      <c r="V74" s="60">
        <f>H74</f>
        <v>1</v>
      </c>
      <c r="W74" s="210"/>
      <c r="X74" s="262"/>
      <c r="Y74"/>
      <c r="Z74"/>
    </row>
    <row r="75" spans="3:26" ht="39.950000000000003" customHeight="1" x14ac:dyDescent="0.15">
      <c r="C75" s="191"/>
      <c r="D75" s="264"/>
      <c r="E75" s="177"/>
      <c r="F75" s="257"/>
      <c r="G75" s="9" t="s">
        <v>91</v>
      </c>
      <c r="H75" s="104">
        <v>1</v>
      </c>
      <c r="I75" s="201"/>
      <c r="J75" s="218"/>
      <c r="Q75" s="196"/>
      <c r="R75" s="260"/>
      <c r="S75" s="181"/>
      <c r="T75" s="259"/>
      <c r="U75" s="59" t="s">
        <v>91</v>
      </c>
      <c r="V75" s="66">
        <f>H75</f>
        <v>1</v>
      </c>
      <c r="W75" s="210"/>
      <c r="X75" s="262"/>
      <c r="Y75"/>
      <c r="Z75"/>
    </row>
    <row r="76" spans="3:26" ht="39.950000000000003" customHeight="1" x14ac:dyDescent="0.15">
      <c r="C76" s="191"/>
      <c r="D76" s="264"/>
      <c r="E76" s="177"/>
      <c r="F76" s="187" t="s">
        <v>88</v>
      </c>
      <c r="G76" s="8" t="s">
        <v>92</v>
      </c>
      <c r="H76" s="102">
        <v>1</v>
      </c>
      <c r="I76" s="201"/>
      <c r="J76" s="218"/>
      <c r="Q76" s="196"/>
      <c r="R76" s="260"/>
      <c r="S76" s="181"/>
      <c r="T76" s="189" t="s">
        <v>88</v>
      </c>
      <c r="U76" s="57" t="s">
        <v>92</v>
      </c>
      <c r="V76" s="58">
        <f>H76</f>
        <v>1</v>
      </c>
      <c r="W76" s="210"/>
      <c r="X76" s="262"/>
      <c r="Y76"/>
      <c r="Z76"/>
    </row>
    <row r="77" spans="3:26" ht="39.950000000000003" customHeight="1" x14ac:dyDescent="0.15">
      <c r="C77" s="191"/>
      <c r="D77" s="264"/>
      <c r="E77" s="177"/>
      <c r="F77" s="188"/>
      <c r="G77" s="9" t="s">
        <v>93</v>
      </c>
      <c r="H77" s="104">
        <v>1</v>
      </c>
      <c r="I77" s="201"/>
      <c r="J77" s="218"/>
      <c r="Q77" s="196"/>
      <c r="R77" s="260"/>
      <c r="S77" s="181"/>
      <c r="T77" s="190"/>
      <c r="U77" s="59" t="s">
        <v>93</v>
      </c>
      <c r="V77" s="66">
        <f>H77</f>
        <v>1</v>
      </c>
      <c r="W77" s="210"/>
      <c r="X77" s="262"/>
      <c r="Y77"/>
      <c r="Z77"/>
    </row>
    <row r="78" spans="3:26" ht="39.950000000000003" customHeight="1" thickBot="1" x14ac:dyDescent="0.2">
      <c r="C78" s="167" t="s">
        <v>145</v>
      </c>
      <c r="D78" s="168"/>
      <c r="E78" s="168"/>
      <c r="F78" s="168"/>
      <c r="G78" s="169"/>
      <c r="H78" s="223"/>
      <c r="I78" s="19"/>
      <c r="J78" s="20"/>
      <c r="Q78" s="172" t="s">
        <v>145</v>
      </c>
      <c r="R78" s="173"/>
      <c r="S78" s="173"/>
      <c r="T78" s="173"/>
      <c r="U78" s="174"/>
      <c r="V78" s="219"/>
      <c r="W78" s="69"/>
      <c r="X78" s="70"/>
      <c r="Y78" s="75"/>
      <c r="Z78" s="52"/>
    </row>
    <row r="79" spans="3:26" ht="39.950000000000003" customHeight="1" thickBot="1" x14ac:dyDescent="0.2">
      <c r="C79" s="279"/>
      <c r="D79" s="221" t="s">
        <v>146</v>
      </c>
      <c r="E79" s="179"/>
      <c r="F79" s="179"/>
      <c r="G79" s="180"/>
      <c r="H79" s="224"/>
      <c r="I79" s="42">
        <f>W79</f>
        <v>4</v>
      </c>
      <c r="J79" s="43">
        <f>X79</f>
        <v>4</v>
      </c>
      <c r="Q79" s="280"/>
      <c r="R79" s="225" t="s">
        <v>146</v>
      </c>
      <c r="S79" s="183"/>
      <c r="T79" s="183"/>
      <c r="U79" s="184"/>
      <c r="V79" s="220"/>
      <c r="W79" s="54">
        <f>IF(67&lt;Z79,4,IF(34&lt;Z79,3,IF(0&lt;=Z79,1)))</f>
        <v>4</v>
      </c>
      <c r="X79" s="73">
        <f>AVERAGE(W79,W84)</f>
        <v>4</v>
      </c>
      <c r="Y79" s="1">
        <f>SUM(V81:V83)</f>
        <v>3</v>
      </c>
      <c r="Z79" s="56">
        <f>AVERAGE(V81:V83)*100</f>
        <v>100</v>
      </c>
    </row>
    <row r="80" spans="3:26" ht="39.950000000000003" customHeight="1" x14ac:dyDescent="0.15">
      <c r="C80" s="191"/>
      <c r="D80" s="264"/>
      <c r="E80" s="186" t="s">
        <v>147</v>
      </c>
      <c r="F80" s="179"/>
      <c r="G80" s="180"/>
      <c r="H80" s="224"/>
      <c r="I80" s="204"/>
      <c r="J80" s="276"/>
      <c r="Q80" s="196"/>
      <c r="R80" s="260"/>
      <c r="S80" s="208" t="s">
        <v>147</v>
      </c>
      <c r="T80" s="183"/>
      <c r="U80" s="184"/>
      <c r="V80" s="220"/>
      <c r="W80" s="281"/>
      <c r="X80" s="261"/>
      <c r="Y80"/>
      <c r="Z80"/>
    </row>
    <row r="81" spans="3:26" ht="39.950000000000003" customHeight="1" x14ac:dyDescent="0.15">
      <c r="C81" s="191"/>
      <c r="D81" s="264"/>
      <c r="E81" s="177"/>
      <c r="F81" s="256" t="s">
        <v>148</v>
      </c>
      <c r="G81" s="8" t="s">
        <v>597</v>
      </c>
      <c r="H81" s="102">
        <v>1</v>
      </c>
      <c r="I81" s="201"/>
      <c r="J81" s="202"/>
      <c r="Q81" s="196"/>
      <c r="R81" s="260"/>
      <c r="S81" s="181"/>
      <c r="T81" s="258" t="s">
        <v>148</v>
      </c>
      <c r="U81" s="57" t="s">
        <v>149</v>
      </c>
      <c r="V81" s="58">
        <f>H81</f>
        <v>1</v>
      </c>
      <c r="W81" s="282"/>
      <c r="X81" s="262"/>
      <c r="Y81"/>
      <c r="Z81"/>
    </row>
    <row r="82" spans="3:26" ht="39.950000000000003" customHeight="1" x14ac:dyDescent="0.15">
      <c r="C82" s="191"/>
      <c r="D82" s="264"/>
      <c r="E82" s="177"/>
      <c r="F82" s="257"/>
      <c r="G82" s="18" t="s">
        <v>150</v>
      </c>
      <c r="H82" s="103">
        <v>1</v>
      </c>
      <c r="I82" s="201"/>
      <c r="J82" s="202"/>
      <c r="Q82" s="196"/>
      <c r="R82" s="260"/>
      <c r="S82" s="181"/>
      <c r="T82" s="259"/>
      <c r="U82" s="77" t="s">
        <v>150</v>
      </c>
      <c r="V82" s="60">
        <f>H82</f>
        <v>1</v>
      </c>
      <c r="W82" s="282"/>
      <c r="X82" s="262"/>
      <c r="Y82"/>
      <c r="Z82"/>
    </row>
    <row r="83" spans="3:26" ht="39.950000000000003" customHeight="1" thickBot="1" x14ac:dyDescent="0.2">
      <c r="C83" s="191"/>
      <c r="D83" s="264"/>
      <c r="E83" s="177"/>
      <c r="F83" s="257"/>
      <c r="G83" s="9" t="s">
        <v>151</v>
      </c>
      <c r="H83" s="104">
        <v>1</v>
      </c>
      <c r="I83" s="201"/>
      <c r="J83" s="202"/>
      <c r="Q83" s="196"/>
      <c r="R83" s="260"/>
      <c r="S83" s="181"/>
      <c r="T83" s="259"/>
      <c r="U83" s="59" t="s">
        <v>151</v>
      </c>
      <c r="V83" s="66">
        <f>H83</f>
        <v>1</v>
      </c>
      <c r="W83" s="282"/>
      <c r="X83" s="262"/>
      <c r="Y83"/>
      <c r="Z83"/>
    </row>
    <row r="84" spans="3:26" ht="39.950000000000003" customHeight="1" thickBot="1" x14ac:dyDescent="0.2">
      <c r="C84" s="191"/>
      <c r="D84" s="191"/>
      <c r="E84" s="194" t="s">
        <v>152</v>
      </c>
      <c r="F84" s="179"/>
      <c r="G84" s="180"/>
      <c r="H84" s="14"/>
      <c r="I84" s="40">
        <f>W84</f>
        <v>4</v>
      </c>
      <c r="J84" s="202"/>
      <c r="Q84" s="196"/>
      <c r="R84" s="196"/>
      <c r="S84" s="199" t="s">
        <v>152</v>
      </c>
      <c r="T84" s="183"/>
      <c r="U84" s="184"/>
      <c r="V84" s="67"/>
      <c r="W84" s="64">
        <f>IF(50&lt;Z84,4,IF(0&lt;Z84,2,IF(0&lt;=Z84,1)))</f>
        <v>4</v>
      </c>
      <c r="X84" s="165"/>
      <c r="Y84" s="65">
        <f>SUM(V85:V86)</f>
        <v>2</v>
      </c>
      <c r="Z84" s="56">
        <f>AVERAGE(V85:V86)*100</f>
        <v>100</v>
      </c>
    </row>
    <row r="85" spans="3:26" ht="39.950000000000003" customHeight="1" x14ac:dyDescent="0.15">
      <c r="C85" s="191"/>
      <c r="D85" s="191"/>
      <c r="E85" s="264"/>
      <c r="F85" s="256" t="s">
        <v>153</v>
      </c>
      <c r="G85" s="8" t="s">
        <v>154</v>
      </c>
      <c r="H85" s="102">
        <v>1</v>
      </c>
      <c r="I85" s="243"/>
      <c r="J85" s="202"/>
      <c r="Q85" s="196"/>
      <c r="R85" s="196"/>
      <c r="S85" s="260"/>
      <c r="T85" s="258" t="s">
        <v>153</v>
      </c>
      <c r="U85" s="57" t="s">
        <v>154</v>
      </c>
      <c r="V85" s="58">
        <f>H85</f>
        <v>1</v>
      </c>
      <c r="W85" s="275"/>
      <c r="X85" s="262"/>
      <c r="Y85"/>
      <c r="Z85"/>
    </row>
    <row r="86" spans="3:26" ht="39.950000000000003" customHeight="1" thickBot="1" x14ac:dyDescent="0.2">
      <c r="C86" s="191"/>
      <c r="D86" s="191"/>
      <c r="E86" s="264"/>
      <c r="F86" s="257"/>
      <c r="G86" s="9" t="s">
        <v>598</v>
      </c>
      <c r="H86" s="104">
        <v>1</v>
      </c>
      <c r="I86" s="244"/>
      <c r="J86" s="202"/>
      <c r="Q86" s="196"/>
      <c r="R86" s="196"/>
      <c r="S86" s="260"/>
      <c r="T86" s="259"/>
      <c r="U86" s="59" t="s">
        <v>155</v>
      </c>
      <c r="V86" s="66">
        <f>H86</f>
        <v>1</v>
      </c>
      <c r="W86" s="220"/>
      <c r="X86" s="262"/>
      <c r="Y86"/>
      <c r="Z86"/>
    </row>
    <row r="87" spans="3:26" ht="39.950000000000003" customHeight="1" thickBot="1" x14ac:dyDescent="0.2">
      <c r="C87" s="177"/>
      <c r="D87" s="178" t="s">
        <v>156</v>
      </c>
      <c r="E87" s="221"/>
      <c r="F87" s="221"/>
      <c r="G87" s="222"/>
      <c r="H87" s="223"/>
      <c r="I87" s="44">
        <f>W87</f>
        <v>4</v>
      </c>
      <c r="J87" s="45">
        <f>X87</f>
        <v>4</v>
      </c>
      <c r="Q87" s="181"/>
      <c r="R87" s="182" t="s">
        <v>156</v>
      </c>
      <c r="S87" s="225"/>
      <c r="T87" s="225"/>
      <c r="U87" s="226"/>
      <c r="V87" s="219"/>
      <c r="W87" s="54">
        <f>IF(75&lt;Z87,4,IF(50&lt;Z87,3,IF(25&lt;Z87,2,IF(0&lt;=Z87,1))))</f>
        <v>4</v>
      </c>
      <c r="X87" s="55">
        <f>AVERAGE(W87,W97,W101,W105,W109)</f>
        <v>4</v>
      </c>
      <c r="Y87" s="1">
        <f>SUM(V89:V96)</f>
        <v>8</v>
      </c>
      <c r="Z87" s="56">
        <f>AVERAGE(V89:V96)*100</f>
        <v>100</v>
      </c>
    </row>
    <row r="88" spans="3:26" ht="39.950000000000003" customHeight="1" x14ac:dyDescent="0.15">
      <c r="C88" s="177"/>
      <c r="D88" s="185"/>
      <c r="E88" s="186" t="s">
        <v>157</v>
      </c>
      <c r="F88" s="179"/>
      <c r="G88" s="180"/>
      <c r="H88" s="224"/>
      <c r="I88" s="204"/>
      <c r="J88" s="205"/>
      <c r="Q88" s="181"/>
      <c r="R88" s="207"/>
      <c r="S88" s="208" t="s">
        <v>157</v>
      </c>
      <c r="T88" s="183"/>
      <c r="U88" s="184"/>
      <c r="V88" s="220"/>
      <c r="W88" s="209"/>
      <c r="X88" s="211"/>
      <c r="Y88"/>
      <c r="Z88"/>
    </row>
    <row r="89" spans="3:26" ht="39.950000000000003" customHeight="1" x14ac:dyDescent="0.15">
      <c r="C89" s="177"/>
      <c r="D89" s="185"/>
      <c r="E89" s="177"/>
      <c r="F89" s="187" t="s">
        <v>158</v>
      </c>
      <c r="G89" s="21" t="s">
        <v>309</v>
      </c>
      <c r="H89" s="102">
        <v>1</v>
      </c>
      <c r="I89" s="201"/>
      <c r="J89" s="206"/>
      <c r="Q89" s="181"/>
      <c r="R89" s="207"/>
      <c r="S89" s="181"/>
      <c r="T89" s="189" t="s">
        <v>158</v>
      </c>
      <c r="U89" s="78" t="s">
        <v>309</v>
      </c>
      <c r="V89" s="2">
        <f t="shared" ref="V89:V96" si="6">H89</f>
        <v>1</v>
      </c>
      <c r="W89" s="210"/>
      <c r="X89" s="212"/>
      <c r="Y89"/>
      <c r="Z89"/>
    </row>
    <row r="90" spans="3:26" ht="39.950000000000003" customHeight="1" x14ac:dyDescent="0.15">
      <c r="C90" s="177"/>
      <c r="D90" s="185"/>
      <c r="E90" s="177"/>
      <c r="F90" s="188"/>
      <c r="G90" s="18" t="s">
        <v>310</v>
      </c>
      <c r="H90" s="103">
        <v>1</v>
      </c>
      <c r="I90" s="201"/>
      <c r="J90" s="206"/>
      <c r="Q90" s="181"/>
      <c r="R90" s="207"/>
      <c r="S90" s="181"/>
      <c r="T90" s="190"/>
      <c r="U90" s="77" t="s">
        <v>310</v>
      </c>
      <c r="V90" s="60">
        <f t="shared" si="6"/>
        <v>1</v>
      </c>
      <c r="W90" s="210"/>
      <c r="X90" s="212"/>
      <c r="Y90"/>
      <c r="Z90"/>
    </row>
    <row r="91" spans="3:26" ht="39.950000000000003" customHeight="1" x14ac:dyDescent="0.15">
      <c r="C91" s="177"/>
      <c r="D91" s="185"/>
      <c r="E91" s="177"/>
      <c r="F91" s="188"/>
      <c r="G91" s="18" t="s">
        <v>311</v>
      </c>
      <c r="H91" s="103">
        <v>1</v>
      </c>
      <c r="I91" s="201"/>
      <c r="J91" s="206"/>
      <c r="Q91" s="181"/>
      <c r="R91" s="207"/>
      <c r="S91" s="181"/>
      <c r="T91" s="190"/>
      <c r="U91" s="77" t="s">
        <v>311</v>
      </c>
      <c r="V91" s="60">
        <f t="shared" si="6"/>
        <v>1</v>
      </c>
      <c r="W91" s="210"/>
      <c r="X91" s="212"/>
      <c r="Y91"/>
      <c r="Z91"/>
    </row>
    <row r="92" spans="3:26" ht="39.950000000000003" customHeight="1" x14ac:dyDescent="0.15">
      <c r="C92" s="177"/>
      <c r="D92" s="185"/>
      <c r="E92" s="177"/>
      <c r="F92" s="188"/>
      <c r="G92" s="18" t="s">
        <v>312</v>
      </c>
      <c r="H92" s="103">
        <v>1</v>
      </c>
      <c r="I92" s="201"/>
      <c r="J92" s="206"/>
      <c r="Q92" s="181"/>
      <c r="R92" s="207"/>
      <c r="S92" s="181"/>
      <c r="T92" s="190"/>
      <c r="U92" s="77" t="s">
        <v>312</v>
      </c>
      <c r="V92" s="60">
        <f t="shared" si="6"/>
        <v>1</v>
      </c>
      <c r="W92" s="210"/>
      <c r="X92" s="212"/>
      <c r="Y92"/>
      <c r="Z92"/>
    </row>
    <row r="93" spans="3:26" ht="39.950000000000003" customHeight="1" x14ac:dyDescent="0.15">
      <c r="C93" s="177"/>
      <c r="D93" s="185"/>
      <c r="E93" s="177"/>
      <c r="F93" s="188"/>
      <c r="G93" s="18" t="s">
        <v>313</v>
      </c>
      <c r="H93" s="104">
        <v>1</v>
      </c>
      <c r="I93" s="201"/>
      <c r="J93" s="206"/>
      <c r="Q93" s="181"/>
      <c r="R93" s="207"/>
      <c r="S93" s="181"/>
      <c r="T93" s="214"/>
      <c r="U93" s="77" t="s">
        <v>313</v>
      </c>
      <c r="V93" s="60">
        <f t="shared" si="6"/>
        <v>1</v>
      </c>
      <c r="W93" s="210"/>
      <c r="X93" s="212"/>
      <c r="Y93"/>
      <c r="Z93"/>
    </row>
    <row r="94" spans="3:26" ht="39.950000000000003" customHeight="1" x14ac:dyDescent="0.15">
      <c r="C94" s="177"/>
      <c r="D94" s="185"/>
      <c r="E94" s="177"/>
      <c r="F94" s="187" t="s">
        <v>159</v>
      </c>
      <c r="G94" s="21" t="s">
        <v>314</v>
      </c>
      <c r="H94" s="102">
        <v>1</v>
      </c>
      <c r="I94" s="201"/>
      <c r="J94" s="206"/>
      <c r="Q94" s="181"/>
      <c r="R94" s="207"/>
      <c r="S94" s="181"/>
      <c r="T94" s="189" t="s">
        <v>159</v>
      </c>
      <c r="U94" s="78" t="s">
        <v>314</v>
      </c>
      <c r="V94" s="2">
        <f t="shared" si="6"/>
        <v>1</v>
      </c>
      <c r="W94" s="210"/>
      <c r="X94" s="212"/>
      <c r="Y94"/>
      <c r="Z94"/>
    </row>
    <row r="95" spans="3:26" ht="39.950000000000003" customHeight="1" x14ac:dyDescent="0.15">
      <c r="C95" s="177"/>
      <c r="D95" s="185"/>
      <c r="E95" s="177"/>
      <c r="F95" s="188"/>
      <c r="G95" s="18" t="s">
        <v>315</v>
      </c>
      <c r="H95" s="103">
        <v>1</v>
      </c>
      <c r="I95" s="201"/>
      <c r="J95" s="206"/>
      <c r="Q95" s="181"/>
      <c r="R95" s="207"/>
      <c r="S95" s="181"/>
      <c r="T95" s="190"/>
      <c r="U95" s="77" t="s">
        <v>315</v>
      </c>
      <c r="V95" s="60">
        <f t="shared" si="6"/>
        <v>1</v>
      </c>
      <c r="W95" s="210"/>
      <c r="X95" s="212"/>
      <c r="Y95"/>
      <c r="Z95"/>
    </row>
    <row r="96" spans="3:26" ht="39.950000000000003" customHeight="1" thickBot="1" x14ac:dyDescent="0.2">
      <c r="C96" s="177"/>
      <c r="D96" s="185"/>
      <c r="E96" s="177"/>
      <c r="F96" s="188"/>
      <c r="G96" s="18" t="s">
        <v>316</v>
      </c>
      <c r="H96" s="104">
        <v>1</v>
      </c>
      <c r="I96" s="201"/>
      <c r="J96" s="206"/>
      <c r="Q96" s="181"/>
      <c r="R96" s="207"/>
      <c r="S96" s="181"/>
      <c r="T96" s="190"/>
      <c r="U96" s="77" t="s">
        <v>316</v>
      </c>
      <c r="V96" s="60">
        <f t="shared" si="6"/>
        <v>1</v>
      </c>
      <c r="W96" s="210"/>
      <c r="X96" s="212"/>
      <c r="Y96"/>
      <c r="Z96"/>
    </row>
    <row r="97" spans="3:28" ht="39.950000000000003" customHeight="1" thickBot="1" x14ac:dyDescent="0.2">
      <c r="C97" s="177"/>
      <c r="D97" s="185"/>
      <c r="E97" s="193" t="s">
        <v>160</v>
      </c>
      <c r="F97" s="194"/>
      <c r="G97" s="195"/>
      <c r="H97" s="14"/>
      <c r="I97" s="44">
        <f>W97</f>
        <v>4</v>
      </c>
      <c r="J97" s="206"/>
      <c r="Q97" s="181"/>
      <c r="R97" s="207"/>
      <c r="S97" s="198" t="s">
        <v>160</v>
      </c>
      <c r="T97" s="199"/>
      <c r="U97" s="200"/>
      <c r="V97" s="67"/>
      <c r="W97" s="54">
        <f>IF(67&lt;Z97,4,IF(34&lt;Z97,3,IF(0&lt;=Z97,1)))</f>
        <v>4</v>
      </c>
      <c r="X97" s="212"/>
      <c r="Y97" s="65">
        <f>SUM(V98:V100)</f>
        <v>3</v>
      </c>
      <c r="Z97" s="56">
        <f>AVERAGE(V98:V100)*100</f>
        <v>100</v>
      </c>
    </row>
    <row r="98" spans="3:28" ht="39.950000000000003" customHeight="1" x14ac:dyDescent="0.15">
      <c r="C98" s="177"/>
      <c r="D98" s="185"/>
      <c r="E98" s="177"/>
      <c r="F98" s="187" t="s">
        <v>161</v>
      </c>
      <c r="G98" s="21" t="s">
        <v>317</v>
      </c>
      <c r="H98" s="102">
        <v>1</v>
      </c>
      <c r="I98" s="204"/>
      <c r="J98" s="206"/>
      <c r="Q98" s="181"/>
      <c r="R98" s="207"/>
      <c r="S98" s="181"/>
      <c r="T98" s="189" t="s">
        <v>161</v>
      </c>
      <c r="U98" s="78" t="s">
        <v>317</v>
      </c>
      <c r="V98" s="2">
        <f>H98</f>
        <v>1</v>
      </c>
      <c r="W98" s="209"/>
      <c r="X98" s="212"/>
      <c r="Y98"/>
      <c r="Z98"/>
      <c r="AB98" s="22"/>
    </row>
    <row r="99" spans="3:28" ht="39.950000000000003" customHeight="1" x14ac:dyDescent="0.15">
      <c r="C99" s="177"/>
      <c r="D99" s="185"/>
      <c r="E99" s="177"/>
      <c r="F99" s="188"/>
      <c r="G99" s="18" t="s">
        <v>599</v>
      </c>
      <c r="H99" s="103">
        <v>1</v>
      </c>
      <c r="I99" s="201"/>
      <c r="J99" s="206"/>
      <c r="Q99" s="181"/>
      <c r="R99" s="207"/>
      <c r="S99" s="181"/>
      <c r="T99" s="190"/>
      <c r="U99" s="77" t="s">
        <v>318</v>
      </c>
      <c r="V99" s="60">
        <f>H99</f>
        <v>1</v>
      </c>
      <c r="W99" s="210"/>
      <c r="X99" s="212"/>
      <c r="Y99"/>
      <c r="Z99"/>
    </row>
    <row r="100" spans="3:28" ht="39.950000000000003" customHeight="1" thickBot="1" x14ac:dyDescent="0.2">
      <c r="C100" s="177"/>
      <c r="D100" s="185"/>
      <c r="E100" s="177"/>
      <c r="F100" s="188"/>
      <c r="G100" s="18" t="s">
        <v>319</v>
      </c>
      <c r="H100" s="104">
        <v>1</v>
      </c>
      <c r="I100" s="201"/>
      <c r="J100" s="206"/>
      <c r="Q100" s="181"/>
      <c r="R100" s="207"/>
      <c r="S100" s="181"/>
      <c r="T100" s="190"/>
      <c r="U100" s="77" t="s">
        <v>319</v>
      </c>
      <c r="V100" s="60">
        <f>H100</f>
        <v>1</v>
      </c>
      <c r="W100" s="210"/>
      <c r="X100" s="212"/>
      <c r="Y100"/>
      <c r="Z100"/>
    </row>
    <row r="101" spans="3:28" ht="39.950000000000003" customHeight="1" thickBot="1" x14ac:dyDescent="0.2">
      <c r="C101" s="191"/>
      <c r="D101" s="191"/>
      <c r="E101" s="186" t="s">
        <v>594</v>
      </c>
      <c r="F101" s="179"/>
      <c r="G101" s="180"/>
      <c r="H101" s="14"/>
      <c r="I101" s="40">
        <f>W101</f>
        <v>4</v>
      </c>
      <c r="J101" s="206"/>
      <c r="Q101" s="196"/>
      <c r="R101" s="196"/>
      <c r="S101" s="208" t="s">
        <v>162</v>
      </c>
      <c r="T101" s="183"/>
      <c r="U101" s="184"/>
      <c r="V101" s="67"/>
      <c r="W101" s="54">
        <f>IF(67&lt;Z101,4,IF(34&lt;Z101,3,IF(0&lt;=Z101,1)))</f>
        <v>4</v>
      </c>
      <c r="X101" s="212"/>
      <c r="Y101" s="65">
        <f>SUM(V102:V104)</f>
        <v>3</v>
      </c>
      <c r="Z101" s="56">
        <f>AVERAGE(V102:V104)*100</f>
        <v>100</v>
      </c>
    </row>
    <row r="102" spans="3:28" ht="39.950000000000003" customHeight="1" x14ac:dyDescent="0.15">
      <c r="C102" s="191"/>
      <c r="D102" s="191"/>
      <c r="E102" s="191"/>
      <c r="F102" s="187" t="s">
        <v>165</v>
      </c>
      <c r="G102" s="21" t="s">
        <v>320</v>
      </c>
      <c r="H102" s="102">
        <v>1</v>
      </c>
      <c r="I102" s="243"/>
      <c r="J102" s="206"/>
      <c r="Q102" s="196"/>
      <c r="R102" s="196"/>
      <c r="S102" s="196"/>
      <c r="T102" s="189" t="s">
        <v>165</v>
      </c>
      <c r="U102" s="78" t="s">
        <v>320</v>
      </c>
      <c r="V102" s="2">
        <f>H102</f>
        <v>1</v>
      </c>
      <c r="W102" s="231"/>
      <c r="X102" s="212"/>
      <c r="Y102"/>
      <c r="Z102"/>
    </row>
    <row r="103" spans="3:28" ht="39.950000000000003" customHeight="1" x14ac:dyDescent="0.15">
      <c r="C103" s="191"/>
      <c r="D103" s="191"/>
      <c r="E103" s="191"/>
      <c r="F103" s="188"/>
      <c r="G103" s="18" t="s">
        <v>321</v>
      </c>
      <c r="H103" s="103">
        <v>1</v>
      </c>
      <c r="I103" s="244"/>
      <c r="J103" s="206"/>
      <c r="Q103" s="196"/>
      <c r="R103" s="196"/>
      <c r="S103" s="196"/>
      <c r="T103" s="190"/>
      <c r="U103" s="77" t="s">
        <v>321</v>
      </c>
      <c r="V103" s="60">
        <f>H103</f>
        <v>1</v>
      </c>
      <c r="W103" s="242"/>
      <c r="X103" s="212"/>
      <c r="Y103"/>
      <c r="Z103"/>
    </row>
    <row r="104" spans="3:28" ht="39.950000000000003" customHeight="1" thickBot="1" x14ac:dyDescent="0.2">
      <c r="C104" s="191"/>
      <c r="D104" s="191"/>
      <c r="E104" s="191"/>
      <c r="F104" s="188"/>
      <c r="G104" s="18" t="s">
        <v>322</v>
      </c>
      <c r="H104" s="104">
        <v>1</v>
      </c>
      <c r="I104" s="244"/>
      <c r="J104" s="206"/>
      <c r="Q104" s="196"/>
      <c r="R104" s="196"/>
      <c r="S104" s="196"/>
      <c r="T104" s="190"/>
      <c r="U104" s="77" t="s">
        <v>322</v>
      </c>
      <c r="V104" s="60">
        <f>H104</f>
        <v>1</v>
      </c>
      <c r="W104" s="242"/>
      <c r="X104" s="212"/>
      <c r="Y104"/>
      <c r="Z104"/>
    </row>
    <row r="105" spans="3:28" ht="39.950000000000003" customHeight="1" thickBot="1" x14ac:dyDescent="0.2">
      <c r="C105" s="191"/>
      <c r="D105" s="191"/>
      <c r="E105" s="193" t="s">
        <v>163</v>
      </c>
      <c r="F105" s="194"/>
      <c r="G105" s="195"/>
      <c r="H105" s="14"/>
      <c r="I105" s="40">
        <f>W105</f>
        <v>4</v>
      </c>
      <c r="J105" s="206"/>
      <c r="Q105" s="196"/>
      <c r="R105" s="196"/>
      <c r="S105" s="198" t="s">
        <v>163</v>
      </c>
      <c r="T105" s="199"/>
      <c r="U105" s="200"/>
      <c r="V105" s="67"/>
      <c r="W105" s="54">
        <f>IF(67&lt;Z105,4,IF(34&lt;Z105,3,IF(0&lt;=Z105,1)))</f>
        <v>4</v>
      </c>
      <c r="X105" s="212"/>
      <c r="Y105" s="65">
        <f>SUM(V106:V108)</f>
        <v>3</v>
      </c>
      <c r="Z105" s="56">
        <f>AVERAGE(V106:V108)*100</f>
        <v>100</v>
      </c>
    </row>
    <row r="106" spans="3:28" ht="39.950000000000003" customHeight="1" x14ac:dyDescent="0.15">
      <c r="C106" s="191"/>
      <c r="D106" s="191"/>
      <c r="E106" s="191"/>
      <c r="F106" s="187" t="s">
        <v>166</v>
      </c>
      <c r="G106" s="21" t="s">
        <v>323</v>
      </c>
      <c r="H106" s="102">
        <v>1</v>
      </c>
      <c r="I106" s="243"/>
      <c r="J106" s="206"/>
      <c r="Q106" s="196"/>
      <c r="R106" s="196"/>
      <c r="S106" s="196"/>
      <c r="T106" s="189" t="s">
        <v>166</v>
      </c>
      <c r="U106" s="78" t="s">
        <v>323</v>
      </c>
      <c r="V106" s="2">
        <f>H106</f>
        <v>1</v>
      </c>
      <c r="W106" s="231"/>
      <c r="X106" s="212"/>
      <c r="Y106"/>
      <c r="Z106"/>
    </row>
    <row r="107" spans="3:28" ht="39.950000000000003" customHeight="1" x14ac:dyDescent="0.15">
      <c r="C107" s="191"/>
      <c r="D107" s="191"/>
      <c r="E107" s="191"/>
      <c r="F107" s="188"/>
      <c r="G107" s="18" t="s">
        <v>324</v>
      </c>
      <c r="H107" s="103">
        <v>1</v>
      </c>
      <c r="I107" s="244"/>
      <c r="J107" s="206"/>
      <c r="Q107" s="196"/>
      <c r="R107" s="196"/>
      <c r="S107" s="196"/>
      <c r="T107" s="190"/>
      <c r="U107" s="77" t="s">
        <v>324</v>
      </c>
      <c r="V107" s="60">
        <f>H107</f>
        <v>1</v>
      </c>
      <c r="W107" s="242"/>
      <c r="X107" s="212"/>
      <c r="Y107"/>
      <c r="Z107"/>
    </row>
    <row r="108" spans="3:28" ht="39.950000000000003" customHeight="1" thickBot="1" x14ac:dyDescent="0.2">
      <c r="C108" s="191"/>
      <c r="D108" s="191"/>
      <c r="E108" s="191"/>
      <c r="F108" s="188"/>
      <c r="G108" s="18" t="s">
        <v>325</v>
      </c>
      <c r="H108" s="104">
        <v>1</v>
      </c>
      <c r="I108" s="244"/>
      <c r="J108" s="206"/>
      <c r="Q108" s="196"/>
      <c r="R108" s="196"/>
      <c r="S108" s="196"/>
      <c r="T108" s="190"/>
      <c r="U108" s="77" t="s">
        <v>325</v>
      </c>
      <c r="V108" s="60">
        <f>H108</f>
        <v>1</v>
      </c>
      <c r="W108" s="242"/>
      <c r="X108" s="212"/>
      <c r="Y108"/>
      <c r="Z108"/>
    </row>
    <row r="109" spans="3:28" ht="39.950000000000003" customHeight="1" thickBot="1" x14ac:dyDescent="0.2">
      <c r="C109" s="191"/>
      <c r="D109" s="191"/>
      <c r="E109" s="193" t="s">
        <v>164</v>
      </c>
      <c r="F109" s="194"/>
      <c r="G109" s="195"/>
      <c r="H109" s="14"/>
      <c r="I109" s="40">
        <f>W109</f>
        <v>4</v>
      </c>
      <c r="J109" s="206"/>
      <c r="Q109" s="196"/>
      <c r="R109" s="196"/>
      <c r="S109" s="198" t="s">
        <v>164</v>
      </c>
      <c r="T109" s="199"/>
      <c r="U109" s="200"/>
      <c r="V109" s="67"/>
      <c r="W109" s="54">
        <f>IF(67&lt;Z109,4,IF(34&lt;Z109,3,IF(0&lt;=Z109,1)))</f>
        <v>4</v>
      </c>
      <c r="X109" s="212"/>
      <c r="Y109" s="65">
        <f>SUM(V110:V112)</f>
        <v>3</v>
      </c>
      <c r="Z109" s="56">
        <f>AVERAGE(V110:V112)*100</f>
        <v>100</v>
      </c>
    </row>
    <row r="110" spans="3:28" ht="39.950000000000003" customHeight="1" x14ac:dyDescent="0.15">
      <c r="C110" s="191"/>
      <c r="D110" s="191"/>
      <c r="E110" s="191"/>
      <c r="F110" s="187" t="s">
        <v>167</v>
      </c>
      <c r="G110" s="21" t="s">
        <v>326</v>
      </c>
      <c r="H110" s="102">
        <v>1</v>
      </c>
      <c r="I110" s="243"/>
      <c r="J110" s="206"/>
      <c r="Q110" s="196"/>
      <c r="R110" s="196"/>
      <c r="S110" s="196"/>
      <c r="T110" s="189" t="s">
        <v>167</v>
      </c>
      <c r="U110" s="78" t="s">
        <v>326</v>
      </c>
      <c r="V110" s="2">
        <f>H110</f>
        <v>1</v>
      </c>
      <c r="W110" s="231"/>
      <c r="X110" s="212"/>
      <c r="Y110"/>
      <c r="Z110"/>
    </row>
    <row r="111" spans="3:28" ht="39.950000000000003" customHeight="1" x14ac:dyDescent="0.15">
      <c r="C111" s="191"/>
      <c r="D111" s="191"/>
      <c r="E111" s="191"/>
      <c r="F111" s="188"/>
      <c r="G111" s="18" t="s">
        <v>327</v>
      </c>
      <c r="H111" s="103">
        <v>1</v>
      </c>
      <c r="I111" s="244"/>
      <c r="J111" s="206"/>
      <c r="Q111" s="196"/>
      <c r="R111" s="196"/>
      <c r="S111" s="196"/>
      <c r="T111" s="190"/>
      <c r="U111" s="77" t="s">
        <v>327</v>
      </c>
      <c r="V111" s="60">
        <f>H111</f>
        <v>1</v>
      </c>
      <c r="W111" s="242"/>
      <c r="X111" s="212"/>
      <c r="Y111"/>
      <c r="Z111"/>
    </row>
    <row r="112" spans="3:28" ht="39.950000000000003" customHeight="1" thickBot="1" x14ac:dyDescent="0.2">
      <c r="C112" s="191"/>
      <c r="D112" s="191"/>
      <c r="E112" s="191"/>
      <c r="F112" s="188"/>
      <c r="G112" s="18" t="s">
        <v>328</v>
      </c>
      <c r="H112" s="104">
        <v>1</v>
      </c>
      <c r="I112" s="244"/>
      <c r="J112" s="206"/>
      <c r="Q112" s="196"/>
      <c r="R112" s="196"/>
      <c r="S112" s="196"/>
      <c r="T112" s="190"/>
      <c r="U112" s="77" t="s">
        <v>328</v>
      </c>
      <c r="V112" s="60">
        <f>H112</f>
        <v>1</v>
      </c>
      <c r="W112" s="242"/>
      <c r="X112" s="212"/>
      <c r="Y112"/>
      <c r="Z112"/>
    </row>
    <row r="113" spans="3:26" ht="39.950000000000003" customHeight="1" thickBot="1" x14ac:dyDescent="0.2">
      <c r="C113" s="177"/>
      <c r="D113" s="178" t="s">
        <v>168</v>
      </c>
      <c r="E113" s="179"/>
      <c r="F113" s="179"/>
      <c r="G113" s="180"/>
      <c r="H113" s="223"/>
      <c r="I113" s="46">
        <f>W113</f>
        <v>4</v>
      </c>
      <c r="J113" s="45">
        <f>X113</f>
        <v>4</v>
      </c>
      <c r="Q113" s="181"/>
      <c r="R113" s="182" t="s">
        <v>168</v>
      </c>
      <c r="S113" s="183"/>
      <c r="T113" s="183"/>
      <c r="U113" s="184"/>
      <c r="V113" s="219"/>
      <c r="W113" s="64">
        <f>IF(70&lt;Z113,4,IF(50&lt;Z113,3,IF(30&lt;Z113,2,IF(0&lt;=Z113,1))))</f>
        <v>4</v>
      </c>
      <c r="X113" s="79">
        <f>AVERAGE(W113)</f>
        <v>4</v>
      </c>
      <c r="Y113" s="1">
        <f>SUM(V115:V124)</f>
        <v>10</v>
      </c>
      <c r="Z113" s="56">
        <f>AVERAGE(V115:V124)*100</f>
        <v>100</v>
      </c>
    </row>
    <row r="114" spans="3:26" ht="39.950000000000003" customHeight="1" x14ac:dyDescent="0.15">
      <c r="C114" s="177"/>
      <c r="D114" s="185"/>
      <c r="E114" s="186" t="s">
        <v>169</v>
      </c>
      <c r="F114" s="179"/>
      <c r="G114" s="180"/>
      <c r="H114" s="224"/>
      <c r="I114" s="204"/>
      <c r="J114" s="205"/>
      <c r="Q114" s="181"/>
      <c r="R114" s="207"/>
      <c r="S114" s="208" t="s">
        <v>169</v>
      </c>
      <c r="T114" s="183"/>
      <c r="U114" s="184"/>
      <c r="V114" s="220"/>
      <c r="W114" s="209"/>
      <c r="X114" s="211"/>
      <c r="Y114"/>
      <c r="Z114"/>
    </row>
    <row r="115" spans="3:26" ht="39.950000000000003" customHeight="1" x14ac:dyDescent="0.15">
      <c r="C115" s="177"/>
      <c r="D115" s="185"/>
      <c r="E115" s="177"/>
      <c r="F115" s="256" t="s">
        <v>170</v>
      </c>
      <c r="G115" s="8" t="s">
        <v>329</v>
      </c>
      <c r="H115" s="102">
        <v>1</v>
      </c>
      <c r="I115" s="201"/>
      <c r="J115" s="206"/>
      <c r="Q115" s="181"/>
      <c r="R115" s="207"/>
      <c r="S115" s="181"/>
      <c r="T115" s="258" t="s">
        <v>170</v>
      </c>
      <c r="U115" s="57" t="s">
        <v>329</v>
      </c>
      <c r="V115" s="58">
        <f t="shared" ref="V115:V123" si="7">H115</f>
        <v>1</v>
      </c>
      <c r="W115" s="210"/>
      <c r="X115" s="212"/>
      <c r="Y115"/>
      <c r="Z115"/>
    </row>
    <row r="116" spans="3:26" ht="39.950000000000003" customHeight="1" x14ac:dyDescent="0.15">
      <c r="C116" s="177"/>
      <c r="D116" s="185"/>
      <c r="E116" s="177"/>
      <c r="F116" s="257"/>
      <c r="G116" s="9" t="s">
        <v>330</v>
      </c>
      <c r="H116" s="103">
        <v>1</v>
      </c>
      <c r="I116" s="201"/>
      <c r="J116" s="206"/>
      <c r="Q116" s="181"/>
      <c r="R116" s="207"/>
      <c r="S116" s="181"/>
      <c r="T116" s="259"/>
      <c r="U116" s="59" t="s">
        <v>330</v>
      </c>
      <c r="V116" s="60">
        <f t="shared" si="7"/>
        <v>1</v>
      </c>
      <c r="W116" s="210"/>
      <c r="X116" s="212"/>
      <c r="Y116"/>
      <c r="Z116"/>
    </row>
    <row r="117" spans="3:26" ht="39.950000000000003" customHeight="1" x14ac:dyDescent="0.15">
      <c r="C117" s="177"/>
      <c r="D117" s="185"/>
      <c r="E117" s="177"/>
      <c r="F117" s="257"/>
      <c r="G117" s="9" t="s">
        <v>331</v>
      </c>
      <c r="H117" s="104">
        <v>1</v>
      </c>
      <c r="I117" s="201"/>
      <c r="J117" s="206"/>
      <c r="Q117" s="181"/>
      <c r="R117" s="207"/>
      <c r="S117" s="181"/>
      <c r="T117" s="259"/>
      <c r="U117" s="59" t="s">
        <v>331</v>
      </c>
      <c r="V117" s="60">
        <f t="shared" si="7"/>
        <v>1</v>
      </c>
      <c r="W117" s="210"/>
      <c r="X117" s="212"/>
      <c r="Y117"/>
      <c r="Z117"/>
    </row>
    <row r="118" spans="3:26" ht="39.950000000000003" customHeight="1" x14ac:dyDescent="0.15">
      <c r="C118" s="177"/>
      <c r="D118" s="185"/>
      <c r="E118" s="177"/>
      <c r="F118" s="256" t="s">
        <v>172</v>
      </c>
      <c r="G118" s="8" t="s">
        <v>332</v>
      </c>
      <c r="H118" s="102">
        <v>1</v>
      </c>
      <c r="I118" s="201"/>
      <c r="J118" s="206"/>
      <c r="Q118" s="181"/>
      <c r="R118" s="207"/>
      <c r="S118" s="181"/>
      <c r="T118" s="258" t="s">
        <v>172</v>
      </c>
      <c r="U118" s="57" t="s">
        <v>332</v>
      </c>
      <c r="V118" s="58">
        <f t="shared" si="7"/>
        <v>1</v>
      </c>
      <c r="W118" s="210"/>
      <c r="X118" s="212"/>
      <c r="Y118"/>
      <c r="Z118"/>
    </row>
    <row r="119" spans="3:26" ht="39.950000000000003" customHeight="1" x14ac:dyDescent="0.15">
      <c r="C119" s="177"/>
      <c r="D119" s="185"/>
      <c r="E119" s="177"/>
      <c r="F119" s="257"/>
      <c r="G119" s="9" t="s">
        <v>333</v>
      </c>
      <c r="H119" s="104">
        <v>1</v>
      </c>
      <c r="I119" s="201"/>
      <c r="J119" s="206"/>
      <c r="Q119" s="181"/>
      <c r="R119" s="207"/>
      <c r="S119" s="181"/>
      <c r="T119" s="259"/>
      <c r="U119" s="59" t="s">
        <v>333</v>
      </c>
      <c r="V119" s="60">
        <f t="shared" si="7"/>
        <v>1</v>
      </c>
      <c r="W119" s="210"/>
      <c r="X119" s="212"/>
      <c r="Y119"/>
      <c r="Z119"/>
    </row>
    <row r="120" spans="3:26" ht="39.950000000000003" customHeight="1" x14ac:dyDescent="0.15">
      <c r="C120" s="177"/>
      <c r="D120" s="185"/>
      <c r="E120" s="177"/>
      <c r="F120" s="256" t="s">
        <v>173</v>
      </c>
      <c r="G120" s="8" t="s">
        <v>334</v>
      </c>
      <c r="H120" s="102">
        <v>1</v>
      </c>
      <c r="I120" s="201"/>
      <c r="J120" s="206"/>
      <c r="Q120" s="181"/>
      <c r="R120" s="207"/>
      <c r="S120" s="181"/>
      <c r="T120" s="258" t="s">
        <v>173</v>
      </c>
      <c r="U120" s="57" t="s">
        <v>334</v>
      </c>
      <c r="V120" s="58">
        <f t="shared" si="7"/>
        <v>1</v>
      </c>
      <c r="W120" s="210"/>
      <c r="X120" s="212"/>
      <c r="Y120"/>
      <c r="Z120"/>
    </row>
    <row r="121" spans="3:26" ht="39.950000000000003" customHeight="1" x14ac:dyDescent="0.15">
      <c r="C121" s="177"/>
      <c r="D121" s="185"/>
      <c r="E121" s="177"/>
      <c r="F121" s="257"/>
      <c r="G121" s="9" t="s">
        <v>335</v>
      </c>
      <c r="H121" s="104">
        <v>1</v>
      </c>
      <c r="I121" s="201"/>
      <c r="J121" s="206"/>
      <c r="Q121" s="181"/>
      <c r="R121" s="207"/>
      <c r="S121" s="181"/>
      <c r="T121" s="259"/>
      <c r="U121" s="59" t="s">
        <v>335</v>
      </c>
      <c r="V121" s="60">
        <f t="shared" si="7"/>
        <v>1</v>
      </c>
      <c r="W121" s="210"/>
      <c r="X121" s="212"/>
      <c r="Y121"/>
      <c r="Z121"/>
    </row>
    <row r="122" spans="3:26" ht="39.950000000000003" customHeight="1" x14ac:dyDescent="0.15">
      <c r="C122" s="177"/>
      <c r="D122" s="185"/>
      <c r="E122" s="177"/>
      <c r="F122" s="187" t="s">
        <v>171</v>
      </c>
      <c r="G122" s="8" t="s">
        <v>336</v>
      </c>
      <c r="H122" s="102">
        <v>1</v>
      </c>
      <c r="I122" s="201"/>
      <c r="J122" s="206"/>
      <c r="Q122" s="181"/>
      <c r="R122" s="207"/>
      <c r="S122" s="181"/>
      <c r="T122" s="189" t="s">
        <v>171</v>
      </c>
      <c r="U122" s="57" t="s">
        <v>336</v>
      </c>
      <c r="V122" s="2">
        <f t="shared" si="7"/>
        <v>1</v>
      </c>
      <c r="W122" s="210"/>
      <c r="X122" s="212"/>
      <c r="Y122"/>
      <c r="Z122"/>
    </row>
    <row r="123" spans="3:26" ht="39.950000000000003" customHeight="1" x14ac:dyDescent="0.15">
      <c r="C123" s="177"/>
      <c r="D123" s="185"/>
      <c r="E123" s="177"/>
      <c r="F123" s="188"/>
      <c r="G123" s="9" t="s">
        <v>337</v>
      </c>
      <c r="H123" s="103">
        <v>1</v>
      </c>
      <c r="I123" s="201"/>
      <c r="J123" s="206"/>
      <c r="Q123" s="181"/>
      <c r="R123" s="207"/>
      <c r="S123" s="181"/>
      <c r="T123" s="190"/>
      <c r="U123" s="59" t="s">
        <v>337</v>
      </c>
      <c r="V123" s="60">
        <f t="shared" si="7"/>
        <v>1</v>
      </c>
      <c r="W123" s="210"/>
      <c r="X123" s="212"/>
      <c r="Y123"/>
      <c r="Z123"/>
    </row>
    <row r="124" spans="3:26" ht="39.950000000000003" customHeight="1" thickBot="1" x14ac:dyDescent="0.2">
      <c r="C124" s="177"/>
      <c r="D124" s="185"/>
      <c r="E124" s="177"/>
      <c r="F124" s="188"/>
      <c r="G124" s="9" t="s">
        <v>338</v>
      </c>
      <c r="H124" s="104">
        <v>1</v>
      </c>
      <c r="I124" s="201"/>
      <c r="J124" s="206"/>
      <c r="Q124" s="181"/>
      <c r="R124" s="207"/>
      <c r="S124" s="181"/>
      <c r="T124" s="190"/>
      <c r="U124" s="59" t="s">
        <v>338</v>
      </c>
      <c r="V124" s="60">
        <f>H124</f>
        <v>1</v>
      </c>
      <c r="W124" s="210"/>
      <c r="X124" s="212"/>
      <c r="Y124"/>
      <c r="Z124"/>
    </row>
    <row r="125" spans="3:26" ht="39.950000000000003" customHeight="1" thickBot="1" x14ac:dyDescent="0.2">
      <c r="C125" s="279"/>
      <c r="D125" s="221" t="s">
        <v>174</v>
      </c>
      <c r="E125" s="179"/>
      <c r="F125" s="179"/>
      <c r="G125" s="180"/>
      <c r="H125" s="267"/>
      <c r="I125" s="42">
        <f>W125</f>
        <v>4</v>
      </c>
      <c r="J125" s="43">
        <f>X125</f>
        <v>4</v>
      </c>
      <c r="Q125" s="280"/>
      <c r="R125" s="225" t="s">
        <v>174</v>
      </c>
      <c r="S125" s="183"/>
      <c r="T125" s="183"/>
      <c r="U125" s="184"/>
      <c r="V125" s="269"/>
      <c r="W125" s="64">
        <f>IF(67&lt;Z125,4,IF(34&lt;Z125,3,IF(0&lt;=Z125,1)))</f>
        <v>4</v>
      </c>
      <c r="X125" s="80">
        <f>AVERAGE(W125,W130)</f>
        <v>4</v>
      </c>
      <c r="Y125" s="1">
        <f>SUM(V127:V129)</f>
        <v>3</v>
      </c>
      <c r="Z125" s="56">
        <f>AVERAGE(V127:V129)*100</f>
        <v>100</v>
      </c>
    </row>
    <row r="126" spans="3:26" ht="39.950000000000003" customHeight="1" x14ac:dyDescent="0.15">
      <c r="C126" s="191"/>
      <c r="D126" s="264"/>
      <c r="E126" s="186" t="s">
        <v>176</v>
      </c>
      <c r="F126" s="179"/>
      <c r="G126" s="180"/>
      <c r="H126" s="268"/>
      <c r="I126" s="204"/>
      <c r="J126" s="276"/>
      <c r="Q126" s="196"/>
      <c r="R126" s="260"/>
      <c r="S126" s="208" t="s">
        <v>176</v>
      </c>
      <c r="T126" s="183"/>
      <c r="U126" s="184"/>
      <c r="V126" s="242"/>
      <c r="W126" s="209"/>
      <c r="X126" s="164"/>
      <c r="Y126"/>
      <c r="Z126"/>
    </row>
    <row r="127" spans="3:26" ht="39.950000000000003" customHeight="1" x14ac:dyDescent="0.15">
      <c r="C127" s="191"/>
      <c r="D127" s="264"/>
      <c r="E127" s="177"/>
      <c r="F127" s="256" t="s">
        <v>177</v>
      </c>
      <c r="G127" s="8" t="s">
        <v>600</v>
      </c>
      <c r="H127" s="102">
        <v>1</v>
      </c>
      <c r="I127" s="201"/>
      <c r="J127" s="202"/>
      <c r="Q127" s="196"/>
      <c r="R127" s="260"/>
      <c r="S127" s="181"/>
      <c r="T127" s="258" t="s">
        <v>177</v>
      </c>
      <c r="U127" s="57" t="s">
        <v>339</v>
      </c>
      <c r="V127" s="58">
        <f>H127</f>
        <v>1</v>
      </c>
      <c r="W127" s="210"/>
      <c r="X127" s="165"/>
      <c r="Y127"/>
      <c r="Z127"/>
    </row>
    <row r="128" spans="3:26" ht="39.950000000000003" customHeight="1" x14ac:dyDescent="0.15">
      <c r="C128" s="191"/>
      <c r="D128" s="264"/>
      <c r="E128" s="177"/>
      <c r="F128" s="257"/>
      <c r="G128" s="9" t="s">
        <v>340</v>
      </c>
      <c r="H128" s="103">
        <v>1</v>
      </c>
      <c r="I128" s="201"/>
      <c r="J128" s="202"/>
      <c r="Q128" s="196"/>
      <c r="R128" s="260"/>
      <c r="S128" s="181"/>
      <c r="T128" s="259"/>
      <c r="U128" s="59" t="s">
        <v>340</v>
      </c>
      <c r="V128" s="66">
        <f>H128</f>
        <v>1</v>
      </c>
      <c r="W128" s="210"/>
      <c r="X128" s="165"/>
      <c r="Y128"/>
      <c r="Z128"/>
    </row>
    <row r="129" spans="3:28" ht="39.950000000000003" customHeight="1" thickBot="1" x14ac:dyDescent="0.2">
      <c r="C129" s="191"/>
      <c r="D129" s="264"/>
      <c r="E129" s="177"/>
      <c r="F129" s="257"/>
      <c r="G129" s="9" t="s">
        <v>341</v>
      </c>
      <c r="H129" s="104">
        <v>1</v>
      </c>
      <c r="I129" s="201"/>
      <c r="J129" s="202"/>
      <c r="Q129" s="196"/>
      <c r="R129" s="260"/>
      <c r="S129" s="181"/>
      <c r="T129" s="259"/>
      <c r="U129" s="59" t="s">
        <v>341</v>
      </c>
      <c r="V129" s="66">
        <f>H129</f>
        <v>1</v>
      </c>
      <c r="W129" s="210"/>
      <c r="X129" s="165"/>
      <c r="Y129"/>
      <c r="Z129"/>
    </row>
    <row r="130" spans="3:28" ht="39.950000000000003" customHeight="1" thickBot="1" x14ac:dyDescent="0.2">
      <c r="C130" s="191"/>
      <c r="D130" s="191"/>
      <c r="E130" s="194" t="s">
        <v>175</v>
      </c>
      <c r="F130" s="179"/>
      <c r="G130" s="180"/>
      <c r="H130" s="14"/>
      <c r="I130" s="40">
        <f>W130</f>
        <v>4</v>
      </c>
      <c r="J130" s="202"/>
      <c r="Q130" s="196"/>
      <c r="R130" s="196"/>
      <c r="S130" s="199" t="s">
        <v>175</v>
      </c>
      <c r="T130" s="183"/>
      <c r="U130" s="184"/>
      <c r="V130" s="67">
        <f>H130</f>
        <v>0</v>
      </c>
      <c r="W130" s="64">
        <f>IF(0&lt;Z130,4,IF(0&lt;=Z130,1))</f>
        <v>4</v>
      </c>
      <c r="X130" s="165"/>
      <c r="Y130" s="65">
        <f>SUM(V131)</f>
        <v>1</v>
      </c>
      <c r="Z130" s="56">
        <f>AVERAGE(V131)*100</f>
        <v>100</v>
      </c>
    </row>
    <row r="131" spans="3:28" ht="39.950000000000003" customHeight="1" thickBot="1" x14ac:dyDescent="0.2">
      <c r="C131" s="191"/>
      <c r="D131" s="191"/>
      <c r="E131" s="23"/>
      <c r="F131" s="24" t="s">
        <v>178</v>
      </c>
      <c r="G131" s="8" t="s">
        <v>601</v>
      </c>
      <c r="H131" s="105">
        <v>1</v>
      </c>
      <c r="I131" s="25"/>
      <c r="J131" s="202"/>
      <c r="Q131" s="196"/>
      <c r="R131" s="196"/>
      <c r="S131" s="81"/>
      <c r="T131" s="82" t="s">
        <v>178</v>
      </c>
      <c r="U131" s="57" t="s">
        <v>342</v>
      </c>
      <c r="V131" s="58">
        <f>H131</f>
        <v>1</v>
      </c>
      <c r="W131" s="83"/>
      <c r="X131" s="165"/>
      <c r="Y131"/>
      <c r="Z131"/>
    </row>
    <row r="132" spans="3:28" ht="39.950000000000003" customHeight="1" thickBot="1" x14ac:dyDescent="0.2">
      <c r="C132" s="279"/>
      <c r="D132" s="221" t="s">
        <v>179</v>
      </c>
      <c r="E132" s="179"/>
      <c r="F132" s="179"/>
      <c r="G132" s="180"/>
      <c r="H132" s="267"/>
      <c r="I132" s="42">
        <f>W132</f>
        <v>4</v>
      </c>
      <c r="J132" s="43">
        <f>X132</f>
        <v>4</v>
      </c>
      <c r="Q132" s="280"/>
      <c r="R132" s="225" t="s">
        <v>179</v>
      </c>
      <c r="S132" s="183"/>
      <c r="T132" s="183"/>
      <c r="U132" s="184"/>
      <c r="V132" s="269"/>
      <c r="W132" s="64">
        <f>IF(50&lt;Z132,4,IF(0&lt;Z132,2,IF(0&lt;=Z132,1)))</f>
        <v>4</v>
      </c>
      <c r="X132" s="80">
        <f>AVERAGE(W132)</f>
        <v>4</v>
      </c>
      <c r="Y132" s="1">
        <f>SUM(V134:V135)</f>
        <v>2</v>
      </c>
      <c r="Z132" s="56">
        <f>AVERAGE(V134:V135)*100</f>
        <v>100</v>
      </c>
    </row>
    <row r="133" spans="3:28" ht="39.950000000000003" customHeight="1" x14ac:dyDescent="0.15">
      <c r="C133" s="191"/>
      <c r="D133" s="264"/>
      <c r="E133" s="186" t="s">
        <v>180</v>
      </c>
      <c r="F133" s="179"/>
      <c r="G133" s="180"/>
      <c r="H133" s="268"/>
      <c r="I133" s="204"/>
      <c r="J133" s="217"/>
      <c r="Q133" s="196"/>
      <c r="R133" s="260"/>
      <c r="S133" s="208" t="s">
        <v>180</v>
      </c>
      <c r="T133" s="183"/>
      <c r="U133" s="184"/>
      <c r="V133" s="242"/>
      <c r="W133" s="209"/>
      <c r="X133" s="261"/>
      <c r="Y133"/>
      <c r="Z133"/>
    </row>
    <row r="134" spans="3:28" ht="39.950000000000003" customHeight="1" x14ac:dyDescent="0.15">
      <c r="C134" s="191"/>
      <c r="D134" s="264"/>
      <c r="E134" s="177"/>
      <c r="F134" s="256" t="s">
        <v>181</v>
      </c>
      <c r="G134" s="8" t="s">
        <v>602</v>
      </c>
      <c r="H134" s="102">
        <v>1</v>
      </c>
      <c r="I134" s="201"/>
      <c r="J134" s="218"/>
      <c r="Q134" s="196"/>
      <c r="R134" s="260"/>
      <c r="S134" s="181"/>
      <c r="T134" s="258" t="s">
        <v>181</v>
      </c>
      <c r="U134" s="57" t="s">
        <v>343</v>
      </c>
      <c r="V134" s="58">
        <f>H134</f>
        <v>1</v>
      </c>
      <c r="W134" s="210"/>
      <c r="X134" s="262"/>
      <c r="Y134"/>
      <c r="Z134"/>
    </row>
    <row r="135" spans="3:28" ht="39.950000000000003" customHeight="1" thickBot="1" x14ac:dyDescent="0.2">
      <c r="C135" s="191"/>
      <c r="D135" s="264"/>
      <c r="E135" s="177"/>
      <c r="F135" s="257"/>
      <c r="G135" s="9" t="s">
        <v>344</v>
      </c>
      <c r="H135" s="104">
        <v>1</v>
      </c>
      <c r="I135" s="201"/>
      <c r="J135" s="218"/>
      <c r="Q135" s="196"/>
      <c r="R135" s="260"/>
      <c r="S135" s="181"/>
      <c r="T135" s="259"/>
      <c r="U135" s="59" t="s">
        <v>344</v>
      </c>
      <c r="V135" s="66">
        <f>H135</f>
        <v>1</v>
      </c>
      <c r="W135" s="210"/>
      <c r="X135" s="262"/>
      <c r="Y135"/>
      <c r="Z135"/>
    </row>
    <row r="136" spans="3:28" ht="39.950000000000003" customHeight="1" thickBot="1" x14ac:dyDescent="0.2">
      <c r="C136" s="177"/>
      <c r="D136" s="178" t="s">
        <v>182</v>
      </c>
      <c r="E136" s="179"/>
      <c r="F136" s="179"/>
      <c r="G136" s="180"/>
      <c r="H136" s="223"/>
      <c r="I136" s="46">
        <f>W136</f>
        <v>4</v>
      </c>
      <c r="J136" s="45">
        <f>X136</f>
        <v>4</v>
      </c>
      <c r="Q136" s="181"/>
      <c r="R136" s="182" t="s">
        <v>182</v>
      </c>
      <c r="S136" s="183"/>
      <c r="T136" s="183"/>
      <c r="U136" s="184"/>
      <c r="V136" s="219"/>
      <c r="W136" s="64">
        <f>IF(67&lt;Z136,4,IF(34&lt;Z136,3,IF(0&lt;=Z136,1)))</f>
        <v>4</v>
      </c>
      <c r="X136" s="79">
        <f>AVERAGE(W136,W141,W145)</f>
        <v>4</v>
      </c>
      <c r="Y136" s="1">
        <f>SUM(V138:V140)</f>
        <v>3</v>
      </c>
      <c r="Z136" s="56">
        <f>AVERAGE(V138:V140)*100</f>
        <v>100</v>
      </c>
    </row>
    <row r="137" spans="3:28" ht="39.950000000000003" customHeight="1" x14ac:dyDescent="0.15">
      <c r="C137" s="177"/>
      <c r="D137" s="185"/>
      <c r="E137" s="186" t="s">
        <v>183</v>
      </c>
      <c r="F137" s="179"/>
      <c r="G137" s="180"/>
      <c r="H137" s="224"/>
      <c r="I137" s="204"/>
      <c r="J137" s="276"/>
      <c r="Q137" s="181"/>
      <c r="R137" s="207"/>
      <c r="S137" s="208" t="s">
        <v>183</v>
      </c>
      <c r="T137" s="183"/>
      <c r="U137" s="184"/>
      <c r="V137" s="220"/>
      <c r="W137" s="209"/>
      <c r="X137" s="164"/>
      <c r="Y137"/>
      <c r="Z137"/>
    </row>
    <row r="138" spans="3:28" ht="39.950000000000003" customHeight="1" x14ac:dyDescent="0.15">
      <c r="C138" s="177"/>
      <c r="D138" s="185"/>
      <c r="E138" s="177"/>
      <c r="F138" s="256" t="s">
        <v>181</v>
      </c>
      <c r="G138" s="8" t="s">
        <v>345</v>
      </c>
      <c r="H138" s="102">
        <v>1</v>
      </c>
      <c r="I138" s="201"/>
      <c r="J138" s="202"/>
      <c r="Q138" s="181"/>
      <c r="R138" s="207"/>
      <c r="S138" s="181"/>
      <c r="T138" s="258" t="s">
        <v>181</v>
      </c>
      <c r="U138" s="57" t="s">
        <v>345</v>
      </c>
      <c r="V138" s="58">
        <f>H138</f>
        <v>1</v>
      </c>
      <c r="W138" s="210"/>
      <c r="X138" s="165"/>
      <c r="Y138"/>
      <c r="Z138"/>
    </row>
    <row r="139" spans="3:28" ht="39.950000000000003" customHeight="1" x14ac:dyDescent="0.15">
      <c r="C139" s="177"/>
      <c r="D139" s="185"/>
      <c r="E139" s="177"/>
      <c r="F139" s="257"/>
      <c r="G139" s="9" t="s">
        <v>346</v>
      </c>
      <c r="H139" s="103">
        <v>1</v>
      </c>
      <c r="I139" s="201"/>
      <c r="J139" s="202"/>
      <c r="Q139" s="181"/>
      <c r="R139" s="207"/>
      <c r="S139" s="181"/>
      <c r="T139" s="259"/>
      <c r="U139" s="59" t="s">
        <v>346</v>
      </c>
      <c r="V139" s="60">
        <f>H139</f>
        <v>1</v>
      </c>
      <c r="W139" s="210"/>
      <c r="X139" s="165"/>
      <c r="Y139"/>
      <c r="Z139"/>
    </row>
    <row r="140" spans="3:28" ht="39.950000000000003" customHeight="1" thickBot="1" x14ac:dyDescent="0.2">
      <c r="C140" s="177"/>
      <c r="D140" s="185"/>
      <c r="E140" s="177"/>
      <c r="F140" s="257"/>
      <c r="G140" s="9" t="s">
        <v>347</v>
      </c>
      <c r="H140" s="104">
        <v>1</v>
      </c>
      <c r="I140" s="201"/>
      <c r="J140" s="202"/>
      <c r="Q140" s="181"/>
      <c r="R140" s="207"/>
      <c r="S140" s="181"/>
      <c r="T140" s="259"/>
      <c r="U140" s="59" t="s">
        <v>347</v>
      </c>
      <c r="V140" s="60">
        <f>H140</f>
        <v>1</v>
      </c>
      <c r="W140" s="210"/>
      <c r="X140" s="165"/>
      <c r="Y140"/>
      <c r="Z140"/>
    </row>
    <row r="141" spans="3:28" ht="39.950000000000003" customHeight="1" thickBot="1" x14ac:dyDescent="0.2">
      <c r="C141" s="177"/>
      <c r="D141" s="185"/>
      <c r="E141" s="193" t="s">
        <v>184</v>
      </c>
      <c r="F141" s="179"/>
      <c r="G141" s="180"/>
      <c r="H141" s="12"/>
      <c r="I141" s="39">
        <f>W141</f>
        <v>4</v>
      </c>
      <c r="J141" s="202"/>
      <c r="Q141" s="181"/>
      <c r="R141" s="207"/>
      <c r="S141" s="198" t="s">
        <v>184</v>
      </c>
      <c r="T141" s="183"/>
      <c r="U141" s="184"/>
      <c r="V141" s="63"/>
      <c r="W141" s="64">
        <f>IF(67&lt;Z141,4,IF(34&lt;Z141,3,IF(0&lt;=Z141,1)))</f>
        <v>4</v>
      </c>
      <c r="X141" s="165"/>
      <c r="Y141" s="65">
        <f>SUM(V142:V144)</f>
        <v>3</v>
      </c>
      <c r="Z141" s="56">
        <f>AVERAGE(V142:V144)*100</f>
        <v>100</v>
      </c>
    </row>
    <row r="142" spans="3:28" ht="39.950000000000003" customHeight="1" x14ac:dyDescent="0.15">
      <c r="C142" s="177"/>
      <c r="D142" s="185"/>
      <c r="E142" s="177"/>
      <c r="F142" s="256" t="s">
        <v>185</v>
      </c>
      <c r="G142" s="8" t="s">
        <v>348</v>
      </c>
      <c r="H142" s="102">
        <v>1</v>
      </c>
      <c r="I142" s="277"/>
      <c r="J142" s="202"/>
      <c r="Q142" s="181"/>
      <c r="R142" s="207"/>
      <c r="S142" s="181"/>
      <c r="T142" s="258" t="s">
        <v>185</v>
      </c>
      <c r="U142" s="57" t="s">
        <v>348</v>
      </c>
      <c r="V142" s="58">
        <f>H142</f>
        <v>1</v>
      </c>
      <c r="W142" s="253"/>
      <c r="X142" s="165"/>
      <c r="Y142"/>
      <c r="Z142"/>
      <c r="AB142" s="22"/>
    </row>
    <row r="143" spans="3:28" ht="39.950000000000003" customHeight="1" x14ac:dyDescent="0.15">
      <c r="C143" s="177"/>
      <c r="D143" s="185"/>
      <c r="E143" s="177"/>
      <c r="F143" s="257"/>
      <c r="G143" s="9" t="s">
        <v>349</v>
      </c>
      <c r="H143" s="103">
        <v>1</v>
      </c>
      <c r="I143" s="278"/>
      <c r="J143" s="202"/>
      <c r="Q143" s="181"/>
      <c r="R143" s="207"/>
      <c r="S143" s="181"/>
      <c r="T143" s="259"/>
      <c r="U143" s="59" t="s">
        <v>349</v>
      </c>
      <c r="V143" s="66">
        <f>H143</f>
        <v>1</v>
      </c>
      <c r="W143" s="254"/>
      <c r="X143" s="165"/>
      <c r="Y143"/>
      <c r="Z143"/>
    </row>
    <row r="144" spans="3:28" ht="39.950000000000003" customHeight="1" thickBot="1" x14ac:dyDescent="0.2">
      <c r="C144" s="177"/>
      <c r="D144" s="185"/>
      <c r="E144" s="177"/>
      <c r="F144" s="257"/>
      <c r="G144" s="9" t="s">
        <v>350</v>
      </c>
      <c r="H144" s="104">
        <v>1</v>
      </c>
      <c r="I144" s="278"/>
      <c r="J144" s="202"/>
      <c r="Q144" s="181"/>
      <c r="R144" s="207"/>
      <c r="S144" s="181"/>
      <c r="T144" s="259"/>
      <c r="U144" s="59" t="s">
        <v>350</v>
      </c>
      <c r="V144" s="66">
        <f>H144</f>
        <v>1</v>
      </c>
      <c r="W144" s="254"/>
      <c r="X144" s="165"/>
      <c r="Y144"/>
      <c r="Z144"/>
    </row>
    <row r="145" spans="3:26" ht="39.950000000000003" customHeight="1" thickBot="1" x14ac:dyDescent="0.2">
      <c r="C145" s="191"/>
      <c r="D145" s="191"/>
      <c r="E145" s="179" t="s">
        <v>186</v>
      </c>
      <c r="F145" s="179"/>
      <c r="G145" s="180"/>
      <c r="H145" s="14"/>
      <c r="I145" s="40">
        <f>W145</f>
        <v>4</v>
      </c>
      <c r="J145" s="202"/>
      <c r="Q145" s="196"/>
      <c r="R145" s="196"/>
      <c r="S145" s="183" t="s">
        <v>186</v>
      </c>
      <c r="T145" s="183"/>
      <c r="U145" s="184"/>
      <c r="V145" s="67"/>
      <c r="W145" s="84">
        <f>IF(75&lt;Z145,4,IF(50&lt;Z145,3,IF(25&lt;Z145,2,IF(0&lt;=Z145,1))))</f>
        <v>4</v>
      </c>
      <c r="X145" s="165"/>
      <c r="Y145" s="65">
        <f>SUM(V146:V149)</f>
        <v>4</v>
      </c>
      <c r="Z145" s="56">
        <f>AVERAGE(V146:V149)*100</f>
        <v>100</v>
      </c>
    </row>
    <row r="146" spans="3:26" ht="39.950000000000003" customHeight="1" x14ac:dyDescent="0.15">
      <c r="C146" s="191"/>
      <c r="D146" s="191"/>
      <c r="E146" s="264"/>
      <c r="F146" s="256" t="s">
        <v>187</v>
      </c>
      <c r="G146" s="8" t="s">
        <v>351</v>
      </c>
      <c r="H146" s="102">
        <v>1</v>
      </c>
      <c r="I146" s="243"/>
      <c r="J146" s="202"/>
      <c r="Q146" s="196"/>
      <c r="R146" s="196"/>
      <c r="S146" s="260"/>
      <c r="T146" s="258" t="s">
        <v>187</v>
      </c>
      <c r="U146" s="57" t="s">
        <v>351</v>
      </c>
      <c r="V146" s="58">
        <f>H146</f>
        <v>1</v>
      </c>
      <c r="W146" s="231"/>
      <c r="X146" s="165"/>
      <c r="Y146"/>
      <c r="Z146"/>
    </row>
    <row r="147" spans="3:26" ht="39.950000000000003" customHeight="1" x14ac:dyDescent="0.15">
      <c r="C147" s="191"/>
      <c r="D147" s="191"/>
      <c r="E147" s="264"/>
      <c r="F147" s="257"/>
      <c r="G147" s="9" t="s">
        <v>352</v>
      </c>
      <c r="H147" s="103">
        <v>1</v>
      </c>
      <c r="I147" s="244"/>
      <c r="J147" s="202"/>
      <c r="Q147" s="196"/>
      <c r="R147" s="196"/>
      <c r="S147" s="260"/>
      <c r="T147" s="259"/>
      <c r="U147" s="59" t="s">
        <v>352</v>
      </c>
      <c r="V147" s="66">
        <f>H147</f>
        <v>1</v>
      </c>
      <c r="W147" s="242"/>
      <c r="X147" s="165"/>
      <c r="Y147"/>
      <c r="Z147"/>
    </row>
    <row r="148" spans="3:26" ht="39.950000000000003" customHeight="1" x14ac:dyDescent="0.15">
      <c r="C148" s="191"/>
      <c r="D148" s="191"/>
      <c r="E148" s="264"/>
      <c r="F148" s="257"/>
      <c r="G148" s="9" t="s">
        <v>353</v>
      </c>
      <c r="H148" s="103">
        <v>1</v>
      </c>
      <c r="I148" s="244"/>
      <c r="J148" s="202"/>
      <c r="Q148" s="196"/>
      <c r="R148" s="196"/>
      <c r="S148" s="260"/>
      <c r="T148" s="259"/>
      <c r="U148" s="59" t="s">
        <v>353</v>
      </c>
      <c r="V148" s="66">
        <f>H148</f>
        <v>1</v>
      </c>
      <c r="W148" s="242"/>
      <c r="X148" s="165"/>
      <c r="Y148"/>
      <c r="Z148"/>
    </row>
    <row r="149" spans="3:26" ht="39.950000000000003" customHeight="1" x14ac:dyDescent="0.15">
      <c r="C149" s="191"/>
      <c r="D149" s="191"/>
      <c r="E149" s="264"/>
      <c r="F149" s="257"/>
      <c r="G149" s="9" t="s">
        <v>589</v>
      </c>
      <c r="H149" s="104">
        <v>1</v>
      </c>
      <c r="I149" s="274"/>
      <c r="J149" s="202"/>
      <c r="Q149" s="196"/>
      <c r="R149" s="196"/>
      <c r="S149" s="260"/>
      <c r="T149" s="259"/>
      <c r="U149" s="59" t="s">
        <v>354</v>
      </c>
      <c r="V149" s="68">
        <f>H149</f>
        <v>1</v>
      </c>
      <c r="W149" s="232"/>
      <c r="X149" s="165"/>
      <c r="Y149"/>
      <c r="Z149"/>
    </row>
    <row r="150" spans="3:26" ht="39.950000000000003" customHeight="1" thickBot="1" x14ac:dyDescent="0.2">
      <c r="C150" s="167" t="s">
        <v>188</v>
      </c>
      <c r="D150" s="168"/>
      <c r="E150" s="168"/>
      <c r="F150" s="168"/>
      <c r="G150" s="169"/>
      <c r="H150" s="263"/>
      <c r="I150" s="15"/>
      <c r="J150" s="26"/>
      <c r="Q150" s="172" t="s">
        <v>188</v>
      </c>
      <c r="R150" s="173"/>
      <c r="S150" s="173"/>
      <c r="T150" s="173"/>
      <c r="U150" s="174"/>
      <c r="V150" s="230"/>
      <c r="W150" s="85"/>
      <c r="X150" s="86"/>
      <c r="Y150" s="52"/>
      <c r="Z150" s="52"/>
    </row>
    <row r="151" spans="3:26" ht="39.950000000000003" customHeight="1" thickBot="1" x14ac:dyDescent="0.2">
      <c r="C151" s="191"/>
      <c r="D151" s="221" t="s">
        <v>189</v>
      </c>
      <c r="E151" s="179"/>
      <c r="F151" s="179"/>
      <c r="G151" s="180"/>
      <c r="H151" s="171"/>
      <c r="I151" s="37">
        <f>W151</f>
        <v>4</v>
      </c>
      <c r="J151" s="38">
        <f>X151</f>
        <v>4</v>
      </c>
      <c r="Q151" s="196"/>
      <c r="R151" s="225" t="s">
        <v>189</v>
      </c>
      <c r="S151" s="183"/>
      <c r="T151" s="183"/>
      <c r="U151" s="184"/>
      <c r="V151" s="176"/>
      <c r="W151" s="54">
        <f>IF(67&lt;Z151,4,IF(34&lt;Z151,3,IF(0&lt;=Z151,1)))</f>
        <v>4</v>
      </c>
      <c r="X151" s="79">
        <f>AVERAGE(W151)</f>
        <v>4</v>
      </c>
      <c r="Y151" s="1">
        <f>SUM(V153:V155)</f>
        <v>3</v>
      </c>
      <c r="Z151" s="56">
        <f>AVERAGE(V153:V155)*100</f>
        <v>100</v>
      </c>
    </row>
    <row r="152" spans="3:26" ht="39.950000000000003" customHeight="1" x14ac:dyDescent="0.15">
      <c r="C152" s="191"/>
      <c r="D152" s="264"/>
      <c r="E152" s="186" t="s">
        <v>190</v>
      </c>
      <c r="F152" s="179"/>
      <c r="G152" s="180"/>
      <c r="H152" s="171"/>
      <c r="I152" s="204"/>
      <c r="J152" s="217"/>
      <c r="Q152" s="196"/>
      <c r="R152" s="260"/>
      <c r="S152" s="208" t="s">
        <v>190</v>
      </c>
      <c r="T152" s="183"/>
      <c r="U152" s="184"/>
      <c r="V152" s="176"/>
      <c r="W152" s="209"/>
      <c r="X152" s="261"/>
      <c r="Y152"/>
      <c r="Z152"/>
    </row>
    <row r="153" spans="3:26" ht="39.950000000000003" customHeight="1" x14ac:dyDescent="0.15">
      <c r="C153" s="191"/>
      <c r="D153" s="264"/>
      <c r="E153" s="177"/>
      <c r="F153" s="256" t="s">
        <v>193</v>
      </c>
      <c r="G153" s="8" t="s">
        <v>355</v>
      </c>
      <c r="H153" s="102">
        <v>1</v>
      </c>
      <c r="I153" s="201"/>
      <c r="J153" s="218"/>
      <c r="Q153" s="196"/>
      <c r="R153" s="260"/>
      <c r="S153" s="181"/>
      <c r="T153" s="258" t="s">
        <v>193</v>
      </c>
      <c r="U153" s="57" t="s">
        <v>355</v>
      </c>
      <c r="V153" s="58">
        <f>H153</f>
        <v>1</v>
      </c>
      <c r="W153" s="210"/>
      <c r="X153" s="262"/>
      <c r="Y153"/>
      <c r="Z153"/>
    </row>
    <row r="154" spans="3:26" ht="39.950000000000003" customHeight="1" x14ac:dyDescent="0.15">
      <c r="C154" s="191"/>
      <c r="D154" s="264"/>
      <c r="E154" s="177"/>
      <c r="F154" s="257"/>
      <c r="G154" s="17" t="s">
        <v>508</v>
      </c>
      <c r="H154" s="103">
        <v>1</v>
      </c>
      <c r="I154" s="201"/>
      <c r="J154" s="218"/>
      <c r="Q154" s="196"/>
      <c r="R154" s="260"/>
      <c r="S154" s="181"/>
      <c r="T154" s="259"/>
      <c r="U154" s="71" t="s">
        <v>356</v>
      </c>
      <c r="V154" s="72">
        <f>H154</f>
        <v>1</v>
      </c>
      <c r="W154" s="210"/>
      <c r="X154" s="262"/>
      <c r="Y154"/>
      <c r="Z154"/>
    </row>
    <row r="155" spans="3:26" ht="39.950000000000003" customHeight="1" thickBot="1" x14ac:dyDescent="0.2">
      <c r="C155" s="191"/>
      <c r="D155" s="264"/>
      <c r="E155" s="177"/>
      <c r="F155" s="257"/>
      <c r="G155" s="9" t="s">
        <v>357</v>
      </c>
      <c r="H155" s="104">
        <v>1</v>
      </c>
      <c r="I155" s="201"/>
      <c r="J155" s="218"/>
      <c r="Q155" s="196"/>
      <c r="R155" s="260"/>
      <c r="S155" s="181"/>
      <c r="T155" s="259"/>
      <c r="U155" s="59" t="s">
        <v>357</v>
      </c>
      <c r="V155" s="66">
        <f>H155</f>
        <v>1</v>
      </c>
      <c r="W155" s="210"/>
      <c r="X155" s="262"/>
      <c r="Y155"/>
      <c r="Z155"/>
    </row>
    <row r="156" spans="3:26" ht="39.950000000000003" customHeight="1" thickBot="1" x14ac:dyDescent="0.2">
      <c r="C156" s="191"/>
      <c r="D156" s="221" t="s">
        <v>191</v>
      </c>
      <c r="E156" s="179"/>
      <c r="F156" s="179"/>
      <c r="G156" s="180"/>
      <c r="H156" s="223"/>
      <c r="I156" s="42">
        <f>W156</f>
        <v>4</v>
      </c>
      <c r="J156" s="43">
        <f>X156</f>
        <v>4</v>
      </c>
      <c r="Q156" s="196"/>
      <c r="R156" s="225" t="s">
        <v>191</v>
      </c>
      <c r="S156" s="183"/>
      <c r="T156" s="183"/>
      <c r="U156" s="184"/>
      <c r="V156" s="219"/>
      <c r="W156" s="54">
        <f>IF(75&lt;Z156,4,IF(50&lt;Z156,3,IF(25&lt;Z156,2,IF(0&lt;=Z156,1))))</f>
        <v>4</v>
      </c>
      <c r="X156" s="80">
        <f>AVERAGE(W156)</f>
        <v>4</v>
      </c>
      <c r="Y156" s="1">
        <f>SUM(V158:V161)</f>
        <v>4</v>
      </c>
      <c r="Z156" s="56">
        <f>AVERAGE(V158:V161)*100</f>
        <v>100</v>
      </c>
    </row>
    <row r="157" spans="3:26" ht="39.950000000000003" customHeight="1" x14ac:dyDescent="0.15">
      <c r="C157" s="191"/>
      <c r="D157" s="192"/>
      <c r="E157" s="186" t="s">
        <v>192</v>
      </c>
      <c r="F157" s="179"/>
      <c r="G157" s="180"/>
      <c r="H157" s="224"/>
      <c r="I157" s="271"/>
      <c r="J157" s="217"/>
      <c r="Q157" s="196"/>
      <c r="R157" s="197"/>
      <c r="S157" s="208" t="s">
        <v>192</v>
      </c>
      <c r="T157" s="183"/>
      <c r="U157" s="184"/>
      <c r="V157" s="220"/>
      <c r="W157" s="275"/>
      <c r="X157" s="261"/>
      <c r="Y157"/>
      <c r="Z157"/>
    </row>
    <row r="158" spans="3:26" ht="39.950000000000003" customHeight="1" x14ac:dyDescent="0.15">
      <c r="C158" s="191"/>
      <c r="D158" s="270"/>
      <c r="E158" s="177"/>
      <c r="F158" s="256" t="s">
        <v>194</v>
      </c>
      <c r="G158" s="8" t="s">
        <v>358</v>
      </c>
      <c r="H158" s="102">
        <v>1</v>
      </c>
      <c r="I158" s="272"/>
      <c r="J158" s="218"/>
      <c r="Q158" s="196"/>
      <c r="R158" s="273"/>
      <c r="S158" s="181"/>
      <c r="T158" s="258" t="s">
        <v>194</v>
      </c>
      <c r="U158" s="57" t="s">
        <v>358</v>
      </c>
      <c r="V158" s="74">
        <f>H158</f>
        <v>1</v>
      </c>
      <c r="W158" s="220"/>
      <c r="X158" s="262"/>
      <c r="Y158"/>
      <c r="Z158"/>
    </row>
    <row r="159" spans="3:26" ht="39.950000000000003" customHeight="1" x14ac:dyDescent="0.15">
      <c r="C159" s="191"/>
      <c r="D159" s="270"/>
      <c r="E159" s="177"/>
      <c r="F159" s="257"/>
      <c r="G159" s="9" t="s">
        <v>359</v>
      </c>
      <c r="H159" s="103">
        <v>1</v>
      </c>
      <c r="I159" s="272"/>
      <c r="J159" s="218"/>
      <c r="Q159" s="196"/>
      <c r="R159" s="273"/>
      <c r="S159" s="181"/>
      <c r="T159" s="259"/>
      <c r="U159" s="59" t="s">
        <v>359</v>
      </c>
      <c r="V159" s="66">
        <f>H159</f>
        <v>1</v>
      </c>
      <c r="W159" s="220"/>
      <c r="X159" s="262"/>
      <c r="Y159"/>
      <c r="Z159"/>
    </row>
    <row r="160" spans="3:26" ht="39.950000000000003" customHeight="1" x14ac:dyDescent="0.15">
      <c r="C160" s="191"/>
      <c r="D160" s="270"/>
      <c r="E160" s="177"/>
      <c r="F160" s="257"/>
      <c r="G160" s="17" t="s">
        <v>360</v>
      </c>
      <c r="H160" s="103">
        <v>1</v>
      </c>
      <c r="I160" s="272"/>
      <c r="J160" s="218"/>
      <c r="Q160" s="196"/>
      <c r="R160" s="273"/>
      <c r="S160" s="181"/>
      <c r="T160" s="259"/>
      <c r="U160" s="71" t="s">
        <v>360</v>
      </c>
      <c r="V160" s="87">
        <f>H160</f>
        <v>1</v>
      </c>
      <c r="W160" s="220"/>
      <c r="X160" s="262"/>
      <c r="Y160"/>
      <c r="Z160"/>
    </row>
    <row r="161" spans="3:26" ht="39.950000000000003" customHeight="1" thickBot="1" x14ac:dyDescent="0.2">
      <c r="C161" s="191"/>
      <c r="D161" s="270"/>
      <c r="E161" s="177"/>
      <c r="F161" s="257"/>
      <c r="G161" s="9" t="s">
        <v>361</v>
      </c>
      <c r="H161" s="104">
        <v>1</v>
      </c>
      <c r="I161" s="272"/>
      <c r="J161" s="218"/>
      <c r="Q161" s="196"/>
      <c r="R161" s="273"/>
      <c r="S161" s="181"/>
      <c r="T161" s="259"/>
      <c r="U161" s="59" t="s">
        <v>361</v>
      </c>
      <c r="V161" s="88">
        <f>H161</f>
        <v>1</v>
      </c>
      <c r="W161" s="220"/>
      <c r="X161" s="262"/>
      <c r="Y161"/>
      <c r="Z161"/>
    </row>
    <row r="162" spans="3:26" ht="39.950000000000003" customHeight="1" thickBot="1" x14ac:dyDescent="0.2">
      <c r="C162" s="191"/>
      <c r="D162" s="221" t="s">
        <v>195</v>
      </c>
      <c r="E162" s="179"/>
      <c r="F162" s="179"/>
      <c r="G162" s="180"/>
      <c r="H162" s="267"/>
      <c r="I162" s="47">
        <f>W162</f>
        <v>4</v>
      </c>
      <c r="J162" s="48">
        <f>X162</f>
        <v>4</v>
      </c>
      <c r="Q162" s="196"/>
      <c r="R162" s="225" t="s">
        <v>195</v>
      </c>
      <c r="S162" s="183"/>
      <c r="T162" s="183"/>
      <c r="U162" s="184"/>
      <c r="V162" s="269"/>
      <c r="W162" s="54">
        <f>IF(50&lt;Z162,4,IF(0&lt;Z162,2,IF(0&lt;=Z162,1)))</f>
        <v>4</v>
      </c>
      <c r="X162" s="80">
        <f>AVERAGE(W162)</f>
        <v>4</v>
      </c>
      <c r="Y162" s="1">
        <f>SUM(V164:V165)</f>
        <v>2</v>
      </c>
      <c r="Z162" s="56">
        <f>AVERAGE(V164:V165)*100</f>
        <v>100</v>
      </c>
    </row>
    <row r="163" spans="3:26" ht="39.950000000000003" customHeight="1" x14ac:dyDescent="0.15">
      <c r="C163" s="191"/>
      <c r="D163" s="264"/>
      <c r="E163" s="186" t="s">
        <v>196</v>
      </c>
      <c r="F163" s="179"/>
      <c r="G163" s="180"/>
      <c r="H163" s="268"/>
      <c r="I163" s="204"/>
      <c r="J163" s="217"/>
      <c r="Q163" s="196"/>
      <c r="R163" s="260"/>
      <c r="S163" s="208" t="s">
        <v>196</v>
      </c>
      <c r="T163" s="183"/>
      <c r="U163" s="184"/>
      <c r="V163" s="242"/>
      <c r="W163" s="209"/>
      <c r="X163" s="261"/>
      <c r="Y163"/>
      <c r="Z163"/>
    </row>
    <row r="164" spans="3:26" ht="39.950000000000003" customHeight="1" x14ac:dyDescent="0.15">
      <c r="C164" s="191"/>
      <c r="D164" s="264"/>
      <c r="E164" s="177"/>
      <c r="F164" s="256" t="s">
        <v>197</v>
      </c>
      <c r="G164" s="8" t="s">
        <v>362</v>
      </c>
      <c r="H164" s="102">
        <v>1</v>
      </c>
      <c r="I164" s="201"/>
      <c r="J164" s="218"/>
      <c r="Q164" s="196"/>
      <c r="R164" s="260"/>
      <c r="S164" s="181"/>
      <c r="T164" s="258" t="s">
        <v>197</v>
      </c>
      <c r="U164" s="57" t="s">
        <v>362</v>
      </c>
      <c r="V164" s="58">
        <f>H164</f>
        <v>1</v>
      </c>
      <c r="W164" s="210"/>
      <c r="X164" s="262"/>
      <c r="Y164"/>
      <c r="Z164"/>
    </row>
    <row r="165" spans="3:26" ht="39.950000000000003" customHeight="1" x14ac:dyDescent="0.15">
      <c r="C165" s="191"/>
      <c r="D165" s="264"/>
      <c r="E165" s="177"/>
      <c r="F165" s="257"/>
      <c r="G165" s="9" t="s">
        <v>363</v>
      </c>
      <c r="H165" s="104">
        <v>1</v>
      </c>
      <c r="I165" s="201"/>
      <c r="J165" s="218"/>
      <c r="Q165" s="196"/>
      <c r="R165" s="260"/>
      <c r="S165" s="181"/>
      <c r="T165" s="259"/>
      <c r="U165" s="59" t="s">
        <v>363</v>
      </c>
      <c r="V165" s="68">
        <f>H165</f>
        <v>1</v>
      </c>
      <c r="W165" s="241"/>
      <c r="X165" s="266"/>
      <c r="Y165"/>
      <c r="Z165"/>
    </row>
    <row r="166" spans="3:26" ht="39.950000000000003" customHeight="1" thickBot="1" x14ac:dyDescent="0.2">
      <c r="C166" s="167" t="s">
        <v>198</v>
      </c>
      <c r="D166" s="168"/>
      <c r="E166" s="168"/>
      <c r="F166" s="168"/>
      <c r="G166" s="169"/>
      <c r="H166" s="170"/>
      <c r="I166" s="27"/>
      <c r="J166" s="28"/>
      <c r="Q166" s="172" t="s">
        <v>198</v>
      </c>
      <c r="R166" s="173"/>
      <c r="S166" s="173"/>
      <c r="T166" s="173"/>
      <c r="U166" s="174"/>
      <c r="V166" s="230"/>
      <c r="W166" s="89"/>
      <c r="X166" s="90"/>
      <c r="Y166" s="52"/>
      <c r="Z166" s="53"/>
    </row>
    <row r="167" spans="3:26" ht="39.950000000000003" customHeight="1" thickBot="1" x14ac:dyDescent="0.2">
      <c r="C167" s="177"/>
      <c r="D167" s="178" t="s">
        <v>199</v>
      </c>
      <c r="E167" s="179"/>
      <c r="F167" s="179"/>
      <c r="G167" s="180"/>
      <c r="H167" s="171"/>
      <c r="I167" s="37">
        <f>W167</f>
        <v>4</v>
      </c>
      <c r="J167" s="38">
        <f>X167</f>
        <v>4</v>
      </c>
      <c r="Q167" s="181"/>
      <c r="R167" s="182" t="s">
        <v>199</v>
      </c>
      <c r="S167" s="183"/>
      <c r="T167" s="183"/>
      <c r="U167" s="184"/>
      <c r="V167" s="176"/>
      <c r="W167" s="54">
        <f>IF(72&lt;Z167,4,IF(58&lt;Z167,3,IF(30&lt;Z167,2,IF(0&lt;=Z167,1))))</f>
        <v>4</v>
      </c>
      <c r="X167" s="55">
        <f>AVERAGE(W167,W176)</f>
        <v>4</v>
      </c>
      <c r="Y167" s="1">
        <f>SUM(V169:V175)</f>
        <v>7</v>
      </c>
      <c r="Z167" s="56">
        <f>AVERAGE(V169:V175)*100</f>
        <v>100</v>
      </c>
    </row>
    <row r="168" spans="3:26" ht="39.950000000000003" customHeight="1" x14ac:dyDescent="0.15">
      <c r="C168" s="177"/>
      <c r="D168" s="185"/>
      <c r="E168" s="186" t="s">
        <v>200</v>
      </c>
      <c r="F168" s="179"/>
      <c r="G168" s="180"/>
      <c r="H168" s="171"/>
      <c r="I168" s="215"/>
      <c r="J168" s="217"/>
      <c r="Q168" s="181"/>
      <c r="R168" s="207"/>
      <c r="S168" s="208" t="s">
        <v>200</v>
      </c>
      <c r="T168" s="183"/>
      <c r="U168" s="184"/>
      <c r="V168" s="176"/>
      <c r="W168" s="209"/>
      <c r="X168" s="164"/>
      <c r="Y168"/>
      <c r="Z168"/>
    </row>
    <row r="169" spans="3:26" ht="39.950000000000003" customHeight="1" x14ac:dyDescent="0.15">
      <c r="C169" s="177"/>
      <c r="D169" s="185"/>
      <c r="E169" s="177"/>
      <c r="F169" s="187" t="s">
        <v>201</v>
      </c>
      <c r="G169" s="8" t="s">
        <v>364</v>
      </c>
      <c r="H169" s="102">
        <v>1</v>
      </c>
      <c r="I169" s="216"/>
      <c r="J169" s="218"/>
      <c r="Q169" s="181"/>
      <c r="R169" s="207"/>
      <c r="S169" s="181"/>
      <c r="T169" s="189" t="s">
        <v>201</v>
      </c>
      <c r="U169" s="57" t="s">
        <v>364</v>
      </c>
      <c r="V169" s="58">
        <f t="shared" ref="V169:V175" si="8">H169</f>
        <v>1</v>
      </c>
      <c r="W169" s="210"/>
      <c r="X169" s="165"/>
      <c r="Y169"/>
      <c r="Z169"/>
    </row>
    <row r="170" spans="3:26" ht="39.950000000000003" customHeight="1" x14ac:dyDescent="0.15">
      <c r="C170" s="177"/>
      <c r="D170" s="185"/>
      <c r="E170" s="177"/>
      <c r="F170" s="188"/>
      <c r="G170" s="9" t="s">
        <v>365</v>
      </c>
      <c r="H170" s="103">
        <v>1</v>
      </c>
      <c r="I170" s="216"/>
      <c r="J170" s="218"/>
      <c r="Q170" s="181"/>
      <c r="R170" s="207"/>
      <c r="S170" s="181"/>
      <c r="T170" s="190"/>
      <c r="U170" s="59" t="s">
        <v>365</v>
      </c>
      <c r="V170" s="60">
        <f t="shared" si="8"/>
        <v>1</v>
      </c>
      <c r="W170" s="210"/>
      <c r="X170" s="165"/>
      <c r="Y170"/>
      <c r="Z170"/>
    </row>
    <row r="171" spans="3:26" ht="39.950000000000003" customHeight="1" x14ac:dyDescent="0.15">
      <c r="C171" s="177"/>
      <c r="D171" s="185"/>
      <c r="E171" s="177"/>
      <c r="F171" s="188"/>
      <c r="G171" s="9" t="s">
        <v>366</v>
      </c>
      <c r="H171" s="103">
        <v>1</v>
      </c>
      <c r="I171" s="216"/>
      <c r="J171" s="218"/>
      <c r="Q171" s="181"/>
      <c r="R171" s="207"/>
      <c r="S171" s="181"/>
      <c r="T171" s="190"/>
      <c r="U171" s="59" t="s">
        <v>366</v>
      </c>
      <c r="V171" s="66">
        <f t="shared" si="8"/>
        <v>1</v>
      </c>
      <c r="W171" s="210"/>
      <c r="X171" s="165"/>
      <c r="Y171"/>
      <c r="Z171"/>
    </row>
    <row r="172" spans="3:26" ht="39.950000000000003" customHeight="1" x14ac:dyDescent="0.15">
      <c r="C172" s="177"/>
      <c r="D172" s="185"/>
      <c r="E172" s="177"/>
      <c r="F172" s="188"/>
      <c r="G172" s="17" t="s">
        <v>367</v>
      </c>
      <c r="H172" s="103">
        <v>1</v>
      </c>
      <c r="I172" s="216"/>
      <c r="J172" s="218"/>
      <c r="Q172" s="181"/>
      <c r="R172" s="207"/>
      <c r="S172" s="181"/>
      <c r="T172" s="190"/>
      <c r="U172" s="71" t="s">
        <v>367</v>
      </c>
      <c r="V172" s="91">
        <f t="shared" si="8"/>
        <v>1</v>
      </c>
      <c r="W172" s="210"/>
      <c r="X172" s="165"/>
      <c r="Y172"/>
      <c r="Z172"/>
    </row>
    <row r="173" spans="3:26" ht="39.950000000000003" customHeight="1" x14ac:dyDescent="0.15">
      <c r="C173" s="177"/>
      <c r="D173" s="185"/>
      <c r="E173" s="177"/>
      <c r="F173" s="188"/>
      <c r="G173" s="9" t="s">
        <v>590</v>
      </c>
      <c r="H173" s="103">
        <v>1</v>
      </c>
      <c r="I173" s="216"/>
      <c r="J173" s="218"/>
      <c r="Q173" s="181"/>
      <c r="R173" s="207"/>
      <c r="S173" s="181"/>
      <c r="T173" s="190"/>
      <c r="U173" s="59" t="s">
        <v>368</v>
      </c>
      <c r="V173" s="60">
        <f t="shared" si="8"/>
        <v>1</v>
      </c>
      <c r="W173" s="210"/>
      <c r="X173" s="165"/>
      <c r="Y173"/>
      <c r="Z173"/>
    </row>
    <row r="174" spans="3:26" ht="39.950000000000003" customHeight="1" x14ac:dyDescent="0.15">
      <c r="C174" s="177"/>
      <c r="D174" s="185"/>
      <c r="E174" s="177"/>
      <c r="F174" s="188"/>
      <c r="G174" s="9" t="s">
        <v>369</v>
      </c>
      <c r="H174" s="103">
        <v>1</v>
      </c>
      <c r="I174" s="216"/>
      <c r="J174" s="218"/>
      <c r="Q174" s="181"/>
      <c r="R174" s="207"/>
      <c r="S174" s="181"/>
      <c r="T174" s="190"/>
      <c r="U174" s="59" t="s">
        <v>369</v>
      </c>
      <c r="V174" s="60">
        <f t="shared" si="8"/>
        <v>1</v>
      </c>
      <c r="W174" s="210"/>
      <c r="X174" s="165"/>
      <c r="Y174"/>
      <c r="Z174"/>
    </row>
    <row r="175" spans="3:26" ht="39.950000000000003" customHeight="1" thickBot="1" x14ac:dyDescent="0.2">
      <c r="C175" s="177"/>
      <c r="D175" s="185"/>
      <c r="E175" s="177"/>
      <c r="F175" s="188"/>
      <c r="G175" s="9" t="s">
        <v>370</v>
      </c>
      <c r="H175" s="104">
        <v>1</v>
      </c>
      <c r="I175" s="216"/>
      <c r="J175" s="218"/>
      <c r="Q175" s="181"/>
      <c r="R175" s="207"/>
      <c r="S175" s="181"/>
      <c r="T175" s="190"/>
      <c r="U175" s="59" t="s">
        <v>370</v>
      </c>
      <c r="V175" s="60">
        <f t="shared" si="8"/>
        <v>1</v>
      </c>
      <c r="W175" s="210"/>
      <c r="X175" s="165"/>
      <c r="Y175"/>
      <c r="Z175"/>
    </row>
    <row r="176" spans="3:26" ht="39.950000000000003" customHeight="1" thickBot="1" x14ac:dyDescent="0.2">
      <c r="C176" s="177"/>
      <c r="D176" s="185"/>
      <c r="E176" s="193" t="s">
        <v>591</v>
      </c>
      <c r="F176" s="179"/>
      <c r="G176" s="180"/>
      <c r="H176" s="12"/>
      <c r="I176" s="39">
        <f>W176</f>
        <v>4</v>
      </c>
      <c r="J176" s="202"/>
      <c r="Q176" s="181"/>
      <c r="R176" s="207"/>
      <c r="S176" s="198" t="s">
        <v>202</v>
      </c>
      <c r="T176" s="183"/>
      <c r="U176" s="184"/>
      <c r="V176" s="63"/>
      <c r="W176" s="54">
        <f>IF(67&lt;Z176,4,IF(34&lt;Z176,3,IF(0&lt;=Z176,1)))</f>
        <v>4</v>
      </c>
      <c r="X176" s="165"/>
      <c r="Y176" s="65">
        <f>SUM(V177:V179)</f>
        <v>3</v>
      </c>
      <c r="Z176" s="56">
        <f>AVERAGE(V177:V179)*100</f>
        <v>100</v>
      </c>
    </row>
    <row r="177" spans="3:28" ht="39.950000000000003" customHeight="1" x14ac:dyDescent="0.15">
      <c r="C177" s="177"/>
      <c r="D177" s="185"/>
      <c r="E177" s="177"/>
      <c r="F177" s="256" t="s">
        <v>203</v>
      </c>
      <c r="G177" s="8" t="s">
        <v>504</v>
      </c>
      <c r="H177" s="102">
        <v>1</v>
      </c>
      <c r="I177" s="251"/>
      <c r="J177" s="218"/>
      <c r="Q177" s="181"/>
      <c r="R177" s="207"/>
      <c r="S177" s="181"/>
      <c r="T177" s="258" t="s">
        <v>203</v>
      </c>
      <c r="U177" s="57" t="s">
        <v>371</v>
      </c>
      <c r="V177" s="58">
        <f>H177</f>
        <v>1</v>
      </c>
      <c r="W177" s="241"/>
      <c r="X177" s="165"/>
      <c r="Y177"/>
      <c r="Z177"/>
      <c r="AB177" s="22"/>
    </row>
    <row r="178" spans="3:28" ht="39.950000000000003" customHeight="1" x14ac:dyDescent="0.15">
      <c r="C178" s="177"/>
      <c r="D178" s="185"/>
      <c r="E178" s="177"/>
      <c r="F178" s="257"/>
      <c r="G178" s="9" t="s">
        <v>372</v>
      </c>
      <c r="H178" s="103">
        <v>1</v>
      </c>
      <c r="I178" s="252"/>
      <c r="J178" s="218"/>
      <c r="Q178" s="181"/>
      <c r="R178" s="207"/>
      <c r="S178" s="181"/>
      <c r="T178" s="259"/>
      <c r="U178" s="59" t="s">
        <v>372</v>
      </c>
      <c r="V178" s="66">
        <f>H178</f>
        <v>1</v>
      </c>
      <c r="W178" s="254"/>
      <c r="X178" s="165"/>
      <c r="Y178"/>
      <c r="Z178"/>
    </row>
    <row r="179" spans="3:28" ht="39.950000000000003" customHeight="1" thickBot="1" x14ac:dyDescent="0.2">
      <c r="C179" s="177"/>
      <c r="D179" s="185"/>
      <c r="E179" s="177"/>
      <c r="F179" s="257"/>
      <c r="G179" s="9" t="s">
        <v>373</v>
      </c>
      <c r="H179" s="104">
        <v>1</v>
      </c>
      <c r="I179" s="265"/>
      <c r="J179" s="218"/>
      <c r="Q179" s="181"/>
      <c r="R179" s="207"/>
      <c r="S179" s="181"/>
      <c r="T179" s="259"/>
      <c r="U179" s="59" t="s">
        <v>373</v>
      </c>
      <c r="V179" s="68">
        <f>H179</f>
        <v>1</v>
      </c>
      <c r="W179" s="255"/>
      <c r="X179" s="165"/>
      <c r="Y179"/>
      <c r="Z179"/>
    </row>
    <row r="180" spans="3:28" ht="39.950000000000003" customHeight="1" thickBot="1" x14ac:dyDescent="0.2">
      <c r="C180" s="177"/>
      <c r="D180" s="178" t="s">
        <v>204</v>
      </c>
      <c r="E180" s="179"/>
      <c r="F180" s="179"/>
      <c r="G180" s="180"/>
      <c r="H180" s="223"/>
      <c r="I180" s="37">
        <f>W180</f>
        <v>4</v>
      </c>
      <c r="J180" s="38">
        <f>X180</f>
        <v>4</v>
      </c>
      <c r="Q180" s="181"/>
      <c r="R180" s="182" t="s">
        <v>204</v>
      </c>
      <c r="S180" s="183"/>
      <c r="T180" s="183"/>
      <c r="U180" s="184"/>
      <c r="V180" s="220"/>
      <c r="W180" s="54">
        <f>IF(75&lt;Z180,4,IF(50&lt;Z180,3,IF(25&lt;Z180,2,IF(0&lt;=Z180,1))))</f>
        <v>4</v>
      </c>
      <c r="X180" s="55">
        <f>AVERAGE(W180)</f>
        <v>4</v>
      </c>
      <c r="Y180" s="1">
        <f>SUM(V182:V185)</f>
        <v>4</v>
      </c>
      <c r="Z180" s="56">
        <f>AVERAGE(V182:V185)*100</f>
        <v>100</v>
      </c>
    </row>
    <row r="181" spans="3:28" ht="39.950000000000003" customHeight="1" x14ac:dyDescent="0.15">
      <c r="C181" s="177"/>
      <c r="D181" s="185"/>
      <c r="E181" s="186" t="s">
        <v>205</v>
      </c>
      <c r="F181" s="179"/>
      <c r="G181" s="180"/>
      <c r="H181" s="224"/>
      <c r="I181" s="204"/>
      <c r="J181" s="217"/>
      <c r="Q181" s="181"/>
      <c r="R181" s="207"/>
      <c r="S181" s="208" t="s">
        <v>205</v>
      </c>
      <c r="T181" s="183"/>
      <c r="U181" s="184"/>
      <c r="V181" s="220"/>
      <c r="W181" s="209"/>
      <c r="X181" s="261"/>
      <c r="Y181"/>
      <c r="Z181"/>
    </row>
    <row r="182" spans="3:28" ht="39.950000000000003" customHeight="1" x14ac:dyDescent="0.15">
      <c r="C182" s="177"/>
      <c r="D182" s="185"/>
      <c r="E182" s="177"/>
      <c r="F182" s="187" t="s">
        <v>206</v>
      </c>
      <c r="G182" s="8" t="s">
        <v>374</v>
      </c>
      <c r="H182" s="102">
        <v>1</v>
      </c>
      <c r="I182" s="201"/>
      <c r="J182" s="218"/>
      <c r="Q182" s="181"/>
      <c r="R182" s="207"/>
      <c r="S182" s="181"/>
      <c r="T182" s="189" t="s">
        <v>206</v>
      </c>
      <c r="U182" s="57" t="s">
        <v>374</v>
      </c>
      <c r="V182" s="58">
        <f>H182</f>
        <v>1</v>
      </c>
      <c r="W182" s="210"/>
      <c r="X182" s="262"/>
      <c r="Y182"/>
      <c r="Z182"/>
    </row>
    <row r="183" spans="3:28" ht="39.950000000000003" customHeight="1" x14ac:dyDescent="0.15">
      <c r="C183" s="177"/>
      <c r="D183" s="185"/>
      <c r="E183" s="177"/>
      <c r="F183" s="188"/>
      <c r="G183" s="9" t="s">
        <v>603</v>
      </c>
      <c r="H183" s="103">
        <v>1</v>
      </c>
      <c r="I183" s="201"/>
      <c r="J183" s="218"/>
      <c r="Q183" s="181"/>
      <c r="R183" s="207"/>
      <c r="S183" s="181"/>
      <c r="T183" s="190"/>
      <c r="U183" s="59" t="s">
        <v>375</v>
      </c>
      <c r="V183" s="60">
        <f>H183</f>
        <v>1</v>
      </c>
      <c r="W183" s="210"/>
      <c r="X183" s="262"/>
      <c r="Y183"/>
      <c r="Z183"/>
    </row>
    <row r="184" spans="3:28" ht="39.950000000000003" customHeight="1" x14ac:dyDescent="0.15">
      <c r="C184" s="177"/>
      <c r="D184" s="185"/>
      <c r="E184" s="177"/>
      <c r="F184" s="188"/>
      <c r="G184" s="9" t="s">
        <v>376</v>
      </c>
      <c r="H184" s="103">
        <v>1</v>
      </c>
      <c r="I184" s="201"/>
      <c r="J184" s="218"/>
      <c r="Q184" s="181"/>
      <c r="R184" s="207"/>
      <c r="S184" s="181"/>
      <c r="T184" s="190"/>
      <c r="U184" s="59" t="s">
        <v>376</v>
      </c>
      <c r="V184" s="60">
        <f>H184</f>
        <v>1</v>
      </c>
      <c r="W184" s="210"/>
      <c r="X184" s="262"/>
      <c r="Y184"/>
      <c r="Z184"/>
    </row>
    <row r="185" spans="3:28" ht="39.950000000000003" customHeight="1" thickBot="1" x14ac:dyDescent="0.2">
      <c r="C185" s="177"/>
      <c r="D185" s="185"/>
      <c r="E185" s="177"/>
      <c r="F185" s="188"/>
      <c r="G185" s="9" t="s">
        <v>377</v>
      </c>
      <c r="H185" s="104">
        <v>1</v>
      </c>
      <c r="I185" s="201"/>
      <c r="J185" s="218"/>
      <c r="Q185" s="181"/>
      <c r="R185" s="207"/>
      <c r="S185" s="181"/>
      <c r="T185" s="190"/>
      <c r="U185" s="59" t="s">
        <v>377</v>
      </c>
      <c r="V185" s="60">
        <f>H185</f>
        <v>1</v>
      </c>
      <c r="W185" s="210"/>
      <c r="X185" s="262"/>
      <c r="Y185"/>
      <c r="Z185"/>
    </row>
    <row r="186" spans="3:28" ht="39.950000000000003" customHeight="1" thickBot="1" x14ac:dyDescent="0.2">
      <c r="C186" s="177"/>
      <c r="D186" s="178" t="s">
        <v>207</v>
      </c>
      <c r="E186" s="179"/>
      <c r="F186" s="179"/>
      <c r="G186" s="180"/>
      <c r="H186" s="223"/>
      <c r="I186" s="39">
        <f>W186</f>
        <v>4</v>
      </c>
      <c r="J186" s="45">
        <f>X186</f>
        <v>4</v>
      </c>
      <c r="Q186" s="181"/>
      <c r="R186" s="182" t="s">
        <v>207</v>
      </c>
      <c r="S186" s="183"/>
      <c r="T186" s="183"/>
      <c r="U186" s="184"/>
      <c r="V186" s="219"/>
      <c r="W186" s="54">
        <f>IF(60&lt;Z186,4,IF(40&lt;Z186,3,IF(20&lt;Z186,2,IF(0&lt;=Z186,1))))</f>
        <v>4</v>
      </c>
      <c r="X186" s="55">
        <f>AVERAGE(W186)</f>
        <v>4</v>
      </c>
      <c r="Y186" s="1">
        <f>SUM(V188:V192)</f>
        <v>5</v>
      </c>
      <c r="Z186" s="56">
        <f>AVERAGE(V188:V192)*100</f>
        <v>100</v>
      </c>
    </row>
    <row r="187" spans="3:28" ht="39.950000000000003" customHeight="1" x14ac:dyDescent="0.15">
      <c r="C187" s="177"/>
      <c r="D187" s="185"/>
      <c r="E187" s="186" t="s">
        <v>208</v>
      </c>
      <c r="F187" s="179"/>
      <c r="G187" s="180"/>
      <c r="H187" s="224"/>
      <c r="I187" s="204"/>
      <c r="J187" s="217"/>
      <c r="Q187" s="181"/>
      <c r="R187" s="207"/>
      <c r="S187" s="208" t="s">
        <v>208</v>
      </c>
      <c r="T187" s="183"/>
      <c r="U187" s="184"/>
      <c r="V187" s="220"/>
      <c r="W187" s="209"/>
      <c r="X187" s="261"/>
      <c r="Y187"/>
      <c r="Z187"/>
    </row>
    <row r="188" spans="3:28" ht="39.950000000000003" customHeight="1" x14ac:dyDescent="0.15">
      <c r="C188" s="177"/>
      <c r="D188" s="185"/>
      <c r="E188" s="177"/>
      <c r="F188" s="187" t="s">
        <v>209</v>
      </c>
      <c r="G188" s="8" t="s">
        <v>378</v>
      </c>
      <c r="H188" s="102">
        <v>1</v>
      </c>
      <c r="I188" s="201"/>
      <c r="J188" s="218"/>
      <c r="Q188" s="181"/>
      <c r="R188" s="207"/>
      <c r="S188" s="181"/>
      <c r="T188" s="189" t="s">
        <v>209</v>
      </c>
      <c r="U188" s="57" t="s">
        <v>378</v>
      </c>
      <c r="V188" s="58">
        <f>H188</f>
        <v>1</v>
      </c>
      <c r="W188" s="210"/>
      <c r="X188" s="262"/>
      <c r="Y188"/>
      <c r="Z188"/>
    </row>
    <row r="189" spans="3:28" ht="39.950000000000003" customHeight="1" x14ac:dyDescent="0.15">
      <c r="C189" s="177"/>
      <c r="D189" s="185"/>
      <c r="E189" s="177"/>
      <c r="F189" s="188"/>
      <c r="G189" s="9" t="s">
        <v>379</v>
      </c>
      <c r="H189" s="103">
        <v>1</v>
      </c>
      <c r="I189" s="201"/>
      <c r="J189" s="218"/>
      <c r="Q189" s="181"/>
      <c r="R189" s="207"/>
      <c r="S189" s="181"/>
      <c r="T189" s="190"/>
      <c r="U189" s="59" t="s">
        <v>379</v>
      </c>
      <c r="V189" s="60">
        <f>H189</f>
        <v>1</v>
      </c>
      <c r="W189" s="210"/>
      <c r="X189" s="262"/>
      <c r="Y189"/>
      <c r="Z189"/>
    </row>
    <row r="190" spans="3:28" ht="39.950000000000003" customHeight="1" x14ac:dyDescent="0.15">
      <c r="C190" s="177"/>
      <c r="D190" s="185"/>
      <c r="E190" s="177"/>
      <c r="F190" s="188"/>
      <c r="G190" s="9" t="s">
        <v>380</v>
      </c>
      <c r="H190" s="103">
        <v>1</v>
      </c>
      <c r="I190" s="201"/>
      <c r="J190" s="218"/>
      <c r="Q190" s="181"/>
      <c r="R190" s="207"/>
      <c r="S190" s="181"/>
      <c r="T190" s="190"/>
      <c r="U190" s="59" t="s">
        <v>380</v>
      </c>
      <c r="V190" s="60">
        <f>H190</f>
        <v>1</v>
      </c>
      <c r="W190" s="210"/>
      <c r="X190" s="262"/>
      <c r="Y190"/>
      <c r="Z190"/>
    </row>
    <row r="191" spans="3:28" ht="39.950000000000003" customHeight="1" x14ac:dyDescent="0.15">
      <c r="C191" s="177"/>
      <c r="D191" s="185"/>
      <c r="E191" s="177"/>
      <c r="F191" s="188"/>
      <c r="G191" s="9" t="s">
        <v>381</v>
      </c>
      <c r="H191" s="103">
        <v>1</v>
      </c>
      <c r="I191" s="201"/>
      <c r="J191" s="218"/>
      <c r="Q191" s="181"/>
      <c r="R191" s="207"/>
      <c r="S191" s="181"/>
      <c r="T191" s="190"/>
      <c r="U191" s="59" t="s">
        <v>381</v>
      </c>
      <c r="V191" s="60">
        <f>H191</f>
        <v>1</v>
      </c>
      <c r="W191" s="210"/>
      <c r="X191" s="262"/>
      <c r="Y191"/>
      <c r="Z191"/>
    </row>
    <row r="192" spans="3:28" ht="39.950000000000003" customHeight="1" thickBot="1" x14ac:dyDescent="0.2">
      <c r="C192" s="177"/>
      <c r="D192" s="185"/>
      <c r="E192" s="177"/>
      <c r="F192" s="188"/>
      <c r="G192" s="9" t="s">
        <v>382</v>
      </c>
      <c r="H192" s="104">
        <v>1</v>
      </c>
      <c r="I192" s="201"/>
      <c r="J192" s="218"/>
      <c r="Q192" s="181"/>
      <c r="R192" s="207"/>
      <c r="S192" s="181"/>
      <c r="T192" s="190"/>
      <c r="U192" s="59" t="s">
        <v>382</v>
      </c>
      <c r="V192" s="60">
        <f>H192</f>
        <v>1</v>
      </c>
      <c r="W192" s="210"/>
      <c r="X192" s="262"/>
      <c r="Y192"/>
      <c r="Z192"/>
    </row>
    <row r="193" spans="3:28" ht="39.950000000000003" customHeight="1" thickBot="1" x14ac:dyDescent="0.2">
      <c r="C193" s="177"/>
      <c r="D193" s="178" t="s">
        <v>210</v>
      </c>
      <c r="E193" s="221"/>
      <c r="F193" s="221"/>
      <c r="G193" s="222"/>
      <c r="H193" s="223"/>
      <c r="I193" s="44">
        <f>W193</f>
        <v>4</v>
      </c>
      <c r="J193" s="45">
        <f>X193</f>
        <v>4</v>
      </c>
      <c r="Q193" s="181"/>
      <c r="R193" s="182" t="s">
        <v>210</v>
      </c>
      <c r="S193" s="225"/>
      <c r="T193" s="225"/>
      <c r="U193" s="226"/>
      <c r="V193" s="219"/>
      <c r="W193" s="54">
        <f>IF(60&lt;Z193,4,IF(40&lt;Z193,3,IF(20&lt;Z193,2,IF(0&lt;=Z193,1))))</f>
        <v>4</v>
      </c>
      <c r="X193" s="55">
        <f>AVERAGE(W193,W200,W212)</f>
        <v>4</v>
      </c>
      <c r="Y193" s="1">
        <f>SUM(V195:V199)</f>
        <v>5</v>
      </c>
      <c r="Z193" s="56">
        <f>AVERAGE(V195:V199)*100</f>
        <v>100</v>
      </c>
    </row>
    <row r="194" spans="3:28" ht="39.950000000000003" customHeight="1" x14ac:dyDescent="0.15">
      <c r="C194" s="177"/>
      <c r="D194" s="185"/>
      <c r="E194" s="186" t="s">
        <v>211</v>
      </c>
      <c r="F194" s="179"/>
      <c r="G194" s="180"/>
      <c r="H194" s="224"/>
      <c r="I194" s="204"/>
      <c r="J194" s="205"/>
      <c r="Q194" s="181"/>
      <c r="R194" s="207"/>
      <c r="S194" s="208" t="s">
        <v>211</v>
      </c>
      <c r="T194" s="183"/>
      <c r="U194" s="184"/>
      <c r="V194" s="220"/>
      <c r="W194" s="209"/>
      <c r="X194" s="211"/>
      <c r="Y194"/>
      <c r="Z194"/>
    </row>
    <row r="195" spans="3:28" ht="39.950000000000003" customHeight="1" x14ac:dyDescent="0.15">
      <c r="C195" s="177"/>
      <c r="D195" s="185"/>
      <c r="E195" s="177"/>
      <c r="F195" s="187" t="s">
        <v>212</v>
      </c>
      <c r="G195" s="21" t="s">
        <v>383</v>
      </c>
      <c r="H195" s="102">
        <v>1</v>
      </c>
      <c r="I195" s="201"/>
      <c r="J195" s="206"/>
      <c r="Q195" s="181"/>
      <c r="R195" s="207"/>
      <c r="S195" s="181"/>
      <c r="T195" s="189" t="s">
        <v>212</v>
      </c>
      <c r="U195" s="78" t="s">
        <v>383</v>
      </c>
      <c r="V195" s="2">
        <f>H195</f>
        <v>1</v>
      </c>
      <c r="W195" s="210"/>
      <c r="X195" s="212"/>
      <c r="Y195"/>
      <c r="Z195"/>
    </row>
    <row r="196" spans="3:28" ht="39.950000000000003" customHeight="1" x14ac:dyDescent="0.15">
      <c r="C196" s="177"/>
      <c r="D196" s="185"/>
      <c r="E196" s="177"/>
      <c r="F196" s="188"/>
      <c r="G196" s="18" t="s">
        <v>384</v>
      </c>
      <c r="H196" s="103">
        <v>1</v>
      </c>
      <c r="I196" s="201"/>
      <c r="J196" s="206"/>
      <c r="Q196" s="181"/>
      <c r="R196" s="207"/>
      <c r="S196" s="181"/>
      <c r="T196" s="190"/>
      <c r="U196" s="77" t="s">
        <v>384</v>
      </c>
      <c r="V196" s="60">
        <f>H196</f>
        <v>1</v>
      </c>
      <c r="W196" s="210"/>
      <c r="X196" s="212"/>
      <c r="Y196"/>
      <c r="Z196"/>
    </row>
    <row r="197" spans="3:28" ht="39.950000000000003" customHeight="1" x14ac:dyDescent="0.15">
      <c r="C197" s="177"/>
      <c r="D197" s="185"/>
      <c r="E197" s="177"/>
      <c r="F197" s="188"/>
      <c r="G197" s="18" t="s">
        <v>385</v>
      </c>
      <c r="H197" s="103">
        <v>1</v>
      </c>
      <c r="I197" s="201"/>
      <c r="J197" s="206"/>
      <c r="Q197" s="181"/>
      <c r="R197" s="207"/>
      <c r="S197" s="181"/>
      <c r="T197" s="190"/>
      <c r="U197" s="77" t="s">
        <v>385</v>
      </c>
      <c r="V197" s="60">
        <f>H197</f>
        <v>1</v>
      </c>
      <c r="W197" s="210"/>
      <c r="X197" s="212"/>
      <c r="Y197"/>
      <c r="Z197"/>
    </row>
    <row r="198" spans="3:28" ht="39.950000000000003" customHeight="1" x14ac:dyDescent="0.15">
      <c r="C198" s="177"/>
      <c r="D198" s="185"/>
      <c r="E198" s="177"/>
      <c r="F198" s="188"/>
      <c r="G198" s="18" t="s">
        <v>386</v>
      </c>
      <c r="H198" s="103">
        <v>1</v>
      </c>
      <c r="I198" s="201"/>
      <c r="J198" s="206"/>
      <c r="Q198" s="181"/>
      <c r="R198" s="207"/>
      <c r="S198" s="181"/>
      <c r="T198" s="190"/>
      <c r="U198" s="77" t="s">
        <v>386</v>
      </c>
      <c r="V198" s="60">
        <f>H198</f>
        <v>1</v>
      </c>
      <c r="W198" s="210"/>
      <c r="X198" s="212"/>
      <c r="Y198"/>
      <c r="Z198"/>
    </row>
    <row r="199" spans="3:28" ht="39.950000000000003" customHeight="1" thickBot="1" x14ac:dyDescent="0.2">
      <c r="C199" s="177"/>
      <c r="D199" s="185"/>
      <c r="E199" s="177"/>
      <c r="F199" s="188"/>
      <c r="G199" s="18" t="s">
        <v>387</v>
      </c>
      <c r="H199" s="104">
        <v>1</v>
      </c>
      <c r="I199" s="201"/>
      <c r="J199" s="206"/>
      <c r="Q199" s="181"/>
      <c r="R199" s="207"/>
      <c r="S199" s="181"/>
      <c r="T199" s="190"/>
      <c r="U199" s="77" t="s">
        <v>387</v>
      </c>
      <c r="V199" s="60">
        <f>H199</f>
        <v>1</v>
      </c>
      <c r="W199" s="210"/>
      <c r="X199" s="212"/>
      <c r="Y199"/>
      <c r="Z199"/>
    </row>
    <row r="200" spans="3:28" ht="39.950000000000003" customHeight="1" thickBot="1" x14ac:dyDescent="0.2">
      <c r="C200" s="177"/>
      <c r="D200" s="185"/>
      <c r="E200" s="193" t="s">
        <v>213</v>
      </c>
      <c r="F200" s="194"/>
      <c r="G200" s="195"/>
      <c r="H200" s="14"/>
      <c r="I200" s="44">
        <f>W200</f>
        <v>4</v>
      </c>
      <c r="J200" s="206"/>
      <c r="Q200" s="181"/>
      <c r="R200" s="207"/>
      <c r="S200" s="198" t="s">
        <v>213</v>
      </c>
      <c r="T200" s="199"/>
      <c r="U200" s="200"/>
      <c r="V200" s="67"/>
      <c r="W200" s="64">
        <f>IF(72&lt;Z200,4,IF(58&lt;Z200,3,IF(30&lt;Z200,2,IF(0&lt;=Z200,1))))</f>
        <v>4</v>
      </c>
      <c r="X200" s="212"/>
      <c r="Y200" s="65">
        <f>SUM(V201:V207)</f>
        <v>7</v>
      </c>
      <c r="Z200" s="56">
        <f>AVERAGE(V201:V207)*100</f>
        <v>100</v>
      </c>
    </row>
    <row r="201" spans="3:28" ht="39.950000000000003" customHeight="1" x14ac:dyDescent="0.15">
      <c r="C201" s="177"/>
      <c r="D201" s="185"/>
      <c r="E201" s="177"/>
      <c r="F201" s="187" t="s">
        <v>214</v>
      </c>
      <c r="G201" s="21" t="s">
        <v>388</v>
      </c>
      <c r="H201" s="102">
        <v>1</v>
      </c>
      <c r="I201" s="204"/>
      <c r="J201" s="206"/>
      <c r="Q201" s="181"/>
      <c r="R201" s="207"/>
      <c r="S201" s="181"/>
      <c r="T201" s="189" t="s">
        <v>214</v>
      </c>
      <c r="U201" s="78" t="s">
        <v>388</v>
      </c>
      <c r="V201" s="2">
        <f t="shared" ref="V201:V207" si="9">H201</f>
        <v>1</v>
      </c>
      <c r="W201" s="209"/>
      <c r="X201" s="212"/>
      <c r="Y201"/>
      <c r="Z201"/>
      <c r="AB201" s="22"/>
    </row>
    <row r="202" spans="3:28" ht="39.950000000000003" customHeight="1" x14ac:dyDescent="0.15">
      <c r="C202" s="177"/>
      <c r="D202" s="185"/>
      <c r="E202" s="177"/>
      <c r="F202" s="188"/>
      <c r="G202" s="18" t="s">
        <v>389</v>
      </c>
      <c r="H202" s="103">
        <v>1</v>
      </c>
      <c r="I202" s="201"/>
      <c r="J202" s="206"/>
      <c r="Q202" s="181"/>
      <c r="R202" s="207"/>
      <c r="S202" s="181"/>
      <c r="T202" s="190"/>
      <c r="U202" s="77" t="s">
        <v>389</v>
      </c>
      <c r="V202" s="60">
        <f t="shared" si="9"/>
        <v>1</v>
      </c>
      <c r="W202" s="210"/>
      <c r="X202" s="212"/>
      <c r="Y202"/>
      <c r="Z202"/>
    </row>
    <row r="203" spans="3:28" ht="39.950000000000003" customHeight="1" x14ac:dyDescent="0.15">
      <c r="C203" s="177"/>
      <c r="D203" s="185"/>
      <c r="E203" s="177"/>
      <c r="F203" s="188"/>
      <c r="G203" s="18" t="s">
        <v>390</v>
      </c>
      <c r="H203" s="103">
        <v>1</v>
      </c>
      <c r="I203" s="201"/>
      <c r="J203" s="206"/>
      <c r="Q203" s="181"/>
      <c r="R203" s="207"/>
      <c r="S203" s="181"/>
      <c r="T203" s="190"/>
      <c r="U203" s="77" t="s">
        <v>390</v>
      </c>
      <c r="V203" s="60">
        <f t="shared" si="9"/>
        <v>1</v>
      </c>
      <c r="W203" s="210"/>
      <c r="X203" s="212"/>
      <c r="Y203"/>
      <c r="Z203"/>
    </row>
    <row r="204" spans="3:28" ht="39.950000000000003" customHeight="1" x14ac:dyDescent="0.15">
      <c r="C204" s="177"/>
      <c r="D204" s="185"/>
      <c r="E204" s="177"/>
      <c r="F204" s="188"/>
      <c r="G204" s="18" t="s">
        <v>604</v>
      </c>
      <c r="H204" s="103">
        <v>1</v>
      </c>
      <c r="I204" s="201"/>
      <c r="J204" s="206"/>
      <c r="Q204" s="181"/>
      <c r="R204" s="207"/>
      <c r="S204" s="181"/>
      <c r="T204" s="190"/>
      <c r="U204" s="77" t="s">
        <v>391</v>
      </c>
      <c r="V204" s="60">
        <f t="shared" si="9"/>
        <v>1</v>
      </c>
      <c r="W204" s="210"/>
      <c r="X204" s="212"/>
      <c r="Y204"/>
      <c r="Z204"/>
    </row>
    <row r="205" spans="3:28" ht="39.950000000000003" customHeight="1" x14ac:dyDescent="0.15">
      <c r="C205" s="177"/>
      <c r="D205" s="185"/>
      <c r="E205" s="177"/>
      <c r="F205" s="188"/>
      <c r="G205" s="18" t="s">
        <v>392</v>
      </c>
      <c r="H205" s="103">
        <v>1</v>
      </c>
      <c r="I205" s="201"/>
      <c r="J205" s="206"/>
      <c r="Q205" s="181"/>
      <c r="R205" s="207"/>
      <c r="S205" s="181"/>
      <c r="T205" s="190"/>
      <c r="U205" s="77" t="s">
        <v>392</v>
      </c>
      <c r="V205" s="60">
        <f t="shared" si="9"/>
        <v>1</v>
      </c>
      <c r="W205" s="210"/>
      <c r="X205" s="212"/>
      <c r="Y205"/>
      <c r="Z205"/>
    </row>
    <row r="206" spans="3:28" ht="39.950000000000003" customHeight="1" x14ac:dyDescent="0.15">
      <c r="C206" s="177"/>
      <c r="D206" s="185"/>
      <c r="E206" s="177"/>
      <c r="F206" s="188"/>
      <c r="G206" s="18" t="s">
        <v>393</v>
      </c>
      <c r="H206" s="103">
        <v>1</v>
      </c>
      <c r="I206" s="201"/>
      <c r="J206" s="206"/>
      <c r="Q206" s="181"/>
      <c r="R206" s="207"/>
      <c r="S206" s="181"/>
      <c r="T206" s="190"/>
      <c r="U206" s="77" t="s">
        <v>393</v>
      </c>
      <c r="V206" s="60">
        <f t="shared" si="9"/>
        <v>1</v>
      </c>
      <c r="W206" s="210"/>
      <c r="X206" s="212"/>
      <c r="Y206"/>
      <c r="Z206"/>
    </row>
    <row r="207" spans="3:28" ht="39.950000000000003" customHeight="1" thickBot="1" x14ac:dyDescent="0.2">
      <c r="C207" s="177"/>
      <c r="D207" s="185"/>
      <c r="E207" s="177"/>
      <c r="F207" s="188"/>
      <c r="G207" s="18" t="s">
        <v>394</v>
      </c>
      <c r="H207" s="104">
        <v>1</v>
      </c>
      <c r="I207" s="201"/>
      <c r="J207" s="206"/>
      <c r="Q207" s="181"/>
      <c r="R207" s="207"/>
      <c r="S207" s="181"/>
      <c r="T207" s="190"/>
      <c r="U207" s="77" t="s">
        <v>394</v>
      </c>
      <c r="V207" s="60">
        <f t="shared" si="9"/>
        <v>1</v>
      </c>
      <c r="W207" s="210"/>
      <c r="X207" s="212"/>
      <c r="Y207"/>
      <c r="Z207"/>
    </row>
    <row r="208" spans="3:28" ht="39.950000000000003" customHeight="1" thickBot="1" x14ac:dyDescent="0.2">
      <c r="C208" s="191"/>
      <c r="D208" s="191"/>
      <c r="E208" s="186" t="s">
        <v>503</v>
      </c>
      <c r="F208" s="179"/>
      <c r="G208" s="180"/>
      <c r="H208" s="14"/>
      <c r="I208" s="40">
        <f>W208</f>
        <v>4</v>
      </c>
      <c r="J208" s="206"/>
      <c r="Q208" s="196"/>
      <c r="R208" s="196"/>
      <c r="S208" s="208" t="s">
        <v>215</v>
      </c>
      <c r="T208" s="183"/>
      <c r="U208" s="184"/>
      <c r="V208" s="67"/>
      <c r="W208" s="54">
        <f>IF(67&lt;Z208,4,IF(34&lt;Z208,3,IF(0&lt;Z208,1,IF(0=Z208,""))))</f>
        <v>4</v>
      </c>
      <c r="X208" s="212"/>
      <c r="Y208" s="65">
        <f>SUM(V209:V211)</f>
        <v>3</v>
      </c>
      <c r="Z208" s="56">
        <f>(SUM(V209:V211)/3)*100</f>
        <v>100</v>
      </c>
    </row>
    <row r="209" spans="3:26" ht="39.950000000000003" customHeight="1" x14ac:dyDescent="0.15">
      <c r="C209" s="191"/>
      <c r="D209" s="191"/>
      <c r="E209" s="191"/>
      <c r="F209" s="187" t="s">
        <v>216</v>
      </c>
      <c r="G209" s="21" t="s">
        <v>509</v>
      </c>
      <c r="H209" s="102">
        <v>1</v>
      </c>
      <c r="I209" s="243"/>
      <c r="J209" s="206"/>
      <c r="Q209" s="196"/>
      <c r="R209" s="196"/>
      <c r="S209" s="196"/>
      <c r="T209" s="189" t="s">
        <v>216</v>
      </c>
      <c r="U209" s="78" t="s">
        <v>395</v>
      </c>
      <c r="V209" s="58">
        <f>IF(H209,H209,"")</f>
        <v>1</v>
      </c>
      <c r="W209" s="231"/>
      <c r="X209" s="212"/>
      <c r="Y209"/>
      <c r="Z209"/>
    </row>
    <row r="210" spans="3:26" ht="39.950000000000003" customHeight="1" x14ac:dyDescent="0.15">
      <c r="C210" s="191"/>
      <c r="D210" s="191"/>
      <c r="E210" s="191"/>
      <c r="F210" s="188"/>
      <c r="G210" s="18" t="s">
        <v>396</v>
      </c>
      <c r="H210" s="103">
        <v>1</v>
      </c>
      <c r="I210" s="244"/>
      <c r="J210" s="206"/>
      <c r="Q210" s="196"/>
      <c r="R210" s="196"/>
      <c r="S210" s="196"/>
      <c r="T210" s="190"/>
      <c r="U210" s="77" t="s">
        <v>396</v>
      </c>
      <c r="V210" s="66">
        <f>IF(H210,H210,"")</f>
        <v>1</v>
      </c>
      <c r="W210" s="242"/>
      <c r="X210" s="212"/>
      <c r="Y210"/>
      <c r="Z210"/>
    </row>
    <row r="211" spans="3:26" ht="39.950000000000003" customHeight="1" thickBot="1" x14ac:dyDescent="0.2">
      <c r="C211" s="191"/>
      <c r="D211" s="191"/>
      <c r="E211" s="191"/>
      <c r="F211" s="188"/>
      <c r="G211" s="18" t="s">
        <v>397</v>
      </c>
      <c r="H211" s="104">
        <v>1</v>
      </c>
      <c r="I211" s="244"/>
      <c r="J211" s="206"/>
      <c r="Q211" s="196"/>
      <c r="R211" s="196"/>
      <c r="S211" s="196"/>
      <c r="T211" s="190"/>
      <c r="U211" s="77" t="s">
        <v>397</v>
      </c>
      <c r="V211" s="68">
        <f>IF(H211,H211,"")</f>
        <v>1</v>
      </c>
      <c r="W211" s="242"/>
      <c r="X211" s="212"/>
      <c r="Y211"/>
      <c r="Z211"/>
    </row>
    <row r="212" spans="3:26" ht="39.950000000000003" customHeight="1" thickBot="1" x14ac:dyDescent="0.2">
      <c r="C212" s="191"/>
      <c r="D212" s="191"/>
      <c r="E212" s="193" t="s">
        <v>217</v>
      </c>
      <c r="F212" s="194"/>
      <c r="G212" s="195"/>
      <c r="H212" s="14"/>
      <c r="I212" s="40">
        <f>W212</f>
        <v>4</v>
      </c>
      <c r="J212" s="206"/>
      <c r="Q212" s="196"/>
      <c r="R212" s="196"/>
      <c r="S212" s="198" t="s">
        <v>217</v>
      </c>
      <c r="T212" s="199"/>
      <c r="U212" s="200"/>
      <c r="V212" s="67"/>
      <c r="W212" s="54">
        <f>IF(67&lt;Z212,4,IF(34&lt;Z212,3,IF(0&lt;=Z212,1)))</f>
        <v>4</v>
      </c>
      <c r="X212" s="212"/>
      <c r="Y212" s="65">
        <f>SUM(V213:V215)</f>
        <v>3</v>
      </c>
      <c r="Z212" s="56">
        <f>AVERAGE(V213:V215)*100</f>
        <v>100</v>
      </c>
    </row>
    <row r="213" spans="3:26" ht="39.950000000000003" customHeight="1" x14ac:dyDescent="0.15">
      <c r="C213" s="191"/>
      <c r="D213" s="191"/>
      <c r="E213" s="191"/>
      <c r="F213" s="187" t="s">
        <v>218</v>
      </c>
      <c r="G213" s="21" t="s">
        <v>398</v>
      </c>
      <c r="H213" s="102">
        <v>1</v>
      </c>
      <c r="I213" s="243"/>
      <c r="J213" s="206"/>
      <c r="Q213" s="196"/>
      <c r="R213" s="196"/>
      <c r="S213" s="196"/>
      <c r="T213" s="189" t="s">
        <v>218</v>
      </c>
      <c r="U213" s="78" t="s">
        <v>398</v>
      </c>
      <c r="V213" s="2">
        <f>H213</f>
        <v>1</v>
      </c>
      <c r="W213" s="231"/>
      <c r="X213" s="212"/>
      <c r="Y213"/>
      <c r="Z213"/>
    </row>
    <row r="214" spans="3:26" ht="39.950000000000003" customHeight="1" x14ac:dyDescent="0.15">
      <c r="C214" s="191"/>
      <c r="D214" s="191"/>
      <c r="E214" s="191"/>
      <c r="F214" s="188"/>
      <c r="G214" s="18" t="s">
        <v>399</v>
      </c>
      <c r="H214" s="103">
        <v>1</v>
      </c>
      <c r="I214" s="244"/>
      <c r="J214" s="206"/>
      <c r="Q214" s="196"/>
      <c r="R214" s="196"/>
      <c r="S214" s="196"/>
      <c r="T214" s="190"/>
      <c r="U214" s="77" t="s">
        <v>399</v>
      </c>
      <c r="V214" s="60">
        <f>H214</f>
        <v>1</v>
      </c>
      <c r="W214" s="242"/>
      <c r="X214" s="212"/>
      <c r="Y214"/>
      <c r="Z214"/>
    </row>
    <row r="215" spans="3:26" ht="39.950000000000003" customHeight="1" thickBot="1" x14ac:dyDescent="0.2">
      <c r="C215" s="191"/>
      <c r="D215" s="191"/>
      <c r="E215" s="191"/>
      <c r="F215" s="188"/>
      <c r="G215" s="18" t="s">
        <v>400</v>
      </c>
      <c r="H215" s="104">
        <v>1</v>
      </c>
      <c r="I215" s="244"/>
      <c r="J215" s="206"/>
      <c r="Q215" s="196"/>
      <c r="R215" s="196"/>
      <c r="S215" s="196"/>
      <c r="T215" s="190"/>
      <c r="U215" s="77" t="s">
        <v>400</v>
      </c>
      <c r="V215" s="60">
        <f>H215</f>
        <v>1</v>
      </c>
      <c r="W215" s="242"/>
      <c r="X215" s="212"/>
      <c r="Y215"/>
      <c r="Z215"/>
    </row>
    <row r="216" spans="3:26" ht="39.950000000000003" customHeight="1" thickBot="1" x14ac:dyDescent="0.2">
      <c r="C216" s="177"/>
      <c r="D216" s="178" t="s">
        <v>219</v>
      </c>
      <c r="E216" s="179"/>
      <c r="F216" s="179"/>
      <c r="G216" s="180"/>
      <c r="H216" s="223"/>
      <c r="I216" s="39">
        <f>W216</f>
        <v>4</v>
      </c>
      <c r="J216" s="45">
        <f>X216</f>
        <v>4</v>
      </c>
      <c r="Q216" s="181"/>
      <c r="R216" s="182" t="s">
        <v>219</v>
      </c>
      <c r="S216" s="183"/>
      <c r="T216" s="183"/>
      <c r="U216" s="184"/>
      <c r="V216" s="219"/>
      <c r="W216" s="54">
        <f>IF(75&lt;Z216,4,IF(50&lt;Z216,3,IF(25&lt;Z216,2,IF(0&lt;=Z216,1))))</f>
        <v>4</v>
      </c>
      <c r="X216" s="55">
        <f>AVERAGE(W216)</f>
        <v>4</v>
      </c>
      <c r="Y216" s="1">
        <f>SUM(V218:V221)</f>
        <v>4</v>
      </c>
      <c r="Z216" s="56">
        <f>AVERAGE(V218:V221)*100</f>
        <v>100</v>
      </c>
    </row>
    <row r="217" spans="3:26" ht="39.950000000000003" customHeight="1" x14ac:dyDescent="0.15">
      <c r="C217" s="177"/>
      <c r="D217" s="185"/>
      <c r="E217" s="186" t="s">
        <v>220</v>
      </c>
      <c r="F217" s="179"/>
      <c r="G217" s="180"/>
      <c r="H217" s="224"/>
      <c r="I217" s="204"/>
      <c r="J217" s="217"/>
      <c r="Q217" s="181"/>
      <c r="R217" s="207"/>
      <c r="S217" s="208" t="s">
        <v>220</v>
      </c>
      <c r="T217" s="183"/>
      <c r="U217" s="184"/>
      <c r="V217" s="220"/>
      <c r="W217" s="209"/>
      <c r="X217" s="261"/>
      <c r="Y217"/>
      <c r="Z217"/>
    </row>
    <row r="218" spans="3:26" ht="39.950000000000003" customHeight="1" x14ac:dyDescent="0.15">
      <c r="C218" s="177"/>
      <c r="D218" s="185"/>
      <c r="E218" s="177"/>
      <c r="F218" s="187" t="s">
        <v>221</v>
      </c>
      <c r="G218" s="8" t="s">
        <v>401</v>
      </c>
      <c r="H218" s="102">
        <v>1</v>
      </c>
      <c r="I218" s="201"/>
      <c r="J218" s="218"/>
      <c r="Q218" s="181"/>
      <c r="R218" s="207"/>
      <c r="S218" s="181"/>
      <c r="T218" s="189" t="s">
        <v>221</v>
      </c>
      <c r="U218" s="57" t="s">
        <v>401</v>
      </c>
      <c r="V218" s="58">
        <f>H218</f>
        <v>1</v>
      </c>
      <c r="W218" s="210"/>
      <c r="X218" s="262"/>
      <c r="Y218"/>
      <c r="Z218"/>
    </row>
    <row r="219" spans="3:26" ht="39.950000000000003" customHeight="1" x14ac:dyDescent="0.15">
      <c r="C219" s="177"/>
      <c r="D219" s="185"/>
      <c r="E219" s="177"/>
      <c r="F219" s="188"/>
      <c r="G219" s="9" t="s">
        <v>402</v>
      </c>
      <c r="H219" s="103">
        <v>1</v>
      </c>
      <c r="I219" s="201"/>
      <c r="J219" s="218"/>
      <c r="Q219" s="181"/>
      <c r="R219" s="207"/>
      <c r="S219" s="181"/>
      <c r="T219" s="190"/>
      <c r="U219" s="59" t="s">
        <v>402</v>
      </c>
      <c r="V219" s="60">
        <f>H219</f>
        <v>1</v>
      </c>
      <c r="W219" s="210"/>
      <c r="X219" s="262"/>
      <c r="Y219"/>
      <c r="Z219"/>
    </row>
    <row r="220" spans="3:26" ht="39.950000000000003" customHeight="1" x14ac:dyDescent="0.15">
      <c r="C220" s="177"/>
      <c r="D220" s="185"/>
      <c r="E220" s="177"/>
      <c r="F220" s="188"/>
      <c r="G220" s="9" t="s">
        <v>403</v>
      </c>
      <c r="H220" s="103">
        <v>1</v>
      </c>
      <c r="I220" s="201"/>
      <c r="J220" s="218"/>
      <c r="Q220" s="181"/>
      <c r="R220" s="207"/>
      <c r="S220" s="181"/>
      <c r="T220" s="190"/>
      <c r="U220" s="59" t="s">
        <v>403</v>
      </c>
      <c r="V220" s="60">
        <f>H220</f>
        <v>1</v>
      </c>
      <c r="W220" s="210"/>
      <c r="X220" s="262"/>
      <c r="Y220"/>
      <c r="Z220"/>
    </row>
    <row r="221" spans="3:26" ht="39.950000000000003" customHeight="1" thickBot="1" x14ac:dyDescent="0.2">
      <c r="C221" s="177"/>
      <c r="D221" s="185"/>
      <c r="E221" s="177"/>
      <c r="F221" s="188"/>
      <c r="G221" s="9" t="s">
        <v>404</v>
      </c>
      <c r="H221" s="104">
        <v>1</v>
      </c>
      <c r="I221" s="201"/>
      <c r="J221" s="218"/>
      <c r="Q221" s="181"/>
      <c r="R221" s="207"/>
      <c r="S221" s="181"/>
      <c r="T221" s="190"/>
      <c r="U221" s="59" t="s">
        <v>404</v>
      </c>
      <c r="V221" s="60">
        <f>H221</f>
        <v>1</v>
      </c>
      <c r="W221" s="210"/>
      <c r="X221" s="262"/>
      <c r="Y221"/>
      <c r="Z221"/>
    </row>
    <row r="222" spans="3:26" ht="39.950000000000003" customHeight="1" thickBot="1" x14ac:dyDescent="0.2">
      <c r="C222" s="177"/>
      <c r="D222" s="178" t="s">
        <v>222</v>
      </c>
      <c r="E222" s="179"/>
      <c r="F222" s="179"/>
      <c r="G222" s="180"/>
      <c r="H222" s="223"/>
      <c r="I222" s="46">
        <f>W222</f>
        <v>4</v>
      </c>
      <c r="J222" s="45">
        <f>X222</f>
        <v>4</v>
      </c>
      <c r="Q222" s="181"/>
      <c r="R222" s="182" t="s">
        <v>222</v>
      </c>
      <c r="S222" s="183"/>
      <c r="T222" s="183"/>
      <c r="U222" s="184"/>
      <c r="V222" s="219"/>
      <c r="W222" s="54">
        <f>IF(67&lt;Z222,4,IF(34&lt;Z222,3,IF(0&lt;=Z222,1)))</f>
        <v>4</v>
      </c>
      <c r="X222" s="55">
        <f>AVERAGE(W222,W227)</f>
        <v>4</v>
      </c>
      <c r="Y222" s="1">
        <f>SUM(V224:V226)</f>
        <v>3</v>
      </c>
      <c r="Z222" s="56">
        <f>AVERAGE(V224:V226)*100</f>
        <v>100</v>
      </c>
    </row>
    <row r="223" spans="3:26" ht="39.950000000000003" customHeight="1" x14ac:dyDescent="0.15">
      <c r="C223" s="177"/>
      <c r="D223" s="185"/>
      <c r="E223" s="186" t="s">
        <v>223</v>
      </c>
      <c r="F223" s="179"/>
      <c r="G223" s="180"/>
      <c r="H223" s="224"/>
      <c r="I223" s="215"/>
      <c r="J223" s="217"/>
      <c r="Q223" s="181"/>
      <c r="R223" s="207"/>
      <c r="S223" s="208" t="s">
        <v>223</v>
      </c>
      <c r="T223" s="183"/>
      <c r="U223" s="184"/>
      <c r="V223" s="220"/>
      <c r="W223" s="209"/>
      <c r="X223" s="164"/>
      <c r="Y223"/>
      <c r="Z223"/>
    </row>
    <row r="224" spans="3:26" ht="39.950000000000003" customHeight="1" x14ac:dyDescent="0.15">
      <c r="C224" s="177"/>
      <c r="D224" s="185"/>
      <c r="E224" s="177"/>
      <c r="F224" s="187" t="s">
        <v>224</v>
      </c>
      <c r="G224" s="8" t="s">
        <v>418</v>
      </c>
      <c r="H224" s="102">
        <v>1</v>
      </c>
      <c r="I224" s="216"/>
      <c r="J224" s="218"/>
      <c r="Q224" s="181"/>
      <c r="R224" s="207"/>
      <c r="S224" s="181"/>
      <c r="T224" s="189" t="s">
        <v>224</v>
      </c>
      <c r="U224" s="57" t="s">
        <v>405</v>
      </c>
      <c r="V224" s="58">
        <f>H224</f>
        <v>1</v>
      </c>
      <c r="W224" s="210"/>
      <c r="X224" s="165"/>
      <c r="Y224"/>
      <c r="Z224"/>
    </row>
    <row r="225" spans="3:28" ht="39.950000000000003" customHeight="1" x14ac:dyDescent="0.15">
      <c r="C225" s="177"/>
      <c r="D225" s="185"/>
      <c r="E225" s="177"/>
      <c r="F225" s="188"/>
      <c r="G225" s="9" t="s">
        <v>406</v>
      </c>
      <c r="H225" s="103">
        <v>1</v>
      </c>
      <c r="I225" s="216"/>
      <c r="J225" s="218"/>
      <c r="Q225" s="181"/>
      <c r="R225" s="207"/>
      <c r="S225" s="181"/>
      <c r="T225" s="190"/>
      <c r="U225" s="71" t="s">
        <v>418</v>
      </c>
      <c r="V225" s="91">
        <f>H225</f>
        <v>1</v>
      </c>
      <c r="W225" s="210"/>
      <c r="X225" s="165"/>
      <c r="Y225"/>
      <c r="Z225"/>
    </row>
    <row r="226" spans="3:28" ht="39.950000000000003" customHeight="1" thickBot="1" x14ac:dyDescent="0.2">
      <c r="C226" s="177"/>
      <c r="D226" s="185"/>
      <c r="E226" s="177"/>
      <c r="F226" s="188"/>
      <c r="G226" s="17" t="s">
        <v>405</v>
      </c>
      <c r="H226" s="104">
        <v>1</v>
      </c>
      <c r="I226" s="216"/>
      <c r="J226" s="218"/>
      <c r="Q226" s="181"/>
      <c r="R226" s="207"/>
      <c r="S226" s="181"/>
      <c r="T226" s="190"/>
      <c r="U226" s="59" t="s">
        <v>406</v>
      </c>
      <c r="V226" s="60">
        <f>H226</f>
        <v>1</v>
      </c>
      <c r="W226" s="210"/>
      <c r="X226" s="165"/>
      <c r="Y226"/>
      <c r="Z226"/>
    </row>
    <row r="227" spans="3:28" ht="39.950000000000003" customHeight="1" thickBot="1" x14ac:dyDescent="0.2">
      <c r="C227" s="177"/>
      <c r="D227" s="185"/>
      <c r="E227" s="193" t="s">
        <v>225</v>
      </c>
      <c r="F227" s="179"/>
      <c r="G227" s="180"/>
      <c r="H227" s="12"/>
      <c r="I227" s="39">
        <f>W227</f>
        <v>4</v>
      </c>
      <c r="J227" s="202"/>
      <c r="Q227" s="181"/>
      <c r="R227" s="207"/>
      <c r="S227" s="198" t="s">
        <v>225</v>
      </c>
      <c r="T227" s="183"/>
      <c r="U227" s="184"/>
      <c r="V227" s="63"/>
      <c r="W227" s="64">
        <f>IF(67&lt;Z227,4,IF(34&lt;Z227,3,IF(0&lt;=Z227,1)))</f>
        <v>4</v>
      </c>
      <c r="X227" s="165"/>
      <c r="Y227" s="65">
        <f>SUM(V228:V230)</f>
        <v>3</v>
      </c>
      <c r="Z227" s="56">
        <f>AVERAGE(V228:V230)*100</f>
        <v>100</v>
      </c>
    </row>
    <row r="228" spans="3:28" ht="39.950000000000003" customHeight="1" x14ac:dyDescent="0.15">
      <c r="C228" s="177"/>
      <c r="D228" s="185"/>
      <c r="E228" s="177"/>
      <c r="F228" s="256" t="s">
        <v>226</v>
      </c>
      <c r="G228" s="8" t="s">
        <v>407</v>
      </c>
      <c r="H228" s="102">
        <v>1</v>
      </c>
      <c r="I228" s="251"/>
      <c r="J228" s="218"/>
      <c r="Q228" s="181"/>
      <c r="R228" s="207"/>
      <c r="S228" s="181"/>
      <c r="T228" s="258" t="s">
        <v>226</v>
      </c>
      <c r="U228" s="57" t="s">
        <v>407</v>
      </c>
      <c r="V228" s="58">
        <f>H228</f>
        <v>1</v>
      </c>
      <c r="W228" s="253"/>
      <c r="X228" s="165"/>
      <c r="Y228"/>
      <c r="Z228"/>
      <c r="AB228" s="22"/>
    </row>
    <row r="229" spans="3:28" ht="39.950000000000003" customHeight="1" x14ac:dyDescent="0.15">
      <c r="C229" s="177"/>
      <c r="D229" s="185"/>
      <c r="E229" s="177"/>
      <c r="F229" s="257"/>
      <c r="G229" s="9" t="s">
        <v>408</v>
      </c>
      <c r="H229" s="103">
        <v>1</v>
      </c>
      <c r="I229" s="252"/>
      <c r="J229" s="218"/>
      <c r="Q229" s="181"/>
      <c r="R229" s="207"/>
      <c r="S229" s="181"/>
      <c r="T229" s="259"/>
      <c r="U229" s="59" t="s">
        <v>408</v>
      </c>
      <c r="V229" s="66">
        <f>H229</f>
        <v>1</v>
      </c>
      <c r="W229" s="254"/>
      <c r="X229" s="165"/>
      <c r="Y229"/>
      <c r="Z229"/>
    </row>
    <row r="230" spans="3:28" ht="39.950000000000003" customHeight="1" x14ac:dyDescent="0.15">
      <c r="C230" s="177"/>
      <c r="D230" s="185"/>
      <c r="E230" s="177"/>
      <c r="F230" s="257"/>
      <c r="G230" s="9" t="s">
        <v>409</v>
      </c>
      <c r="H230" s="104">
        <v>1</v>
      </c>
      <c r="I230" s="252"/>
      <c r="J230" s="249"/>
      <c r="Q230" s="181"/>
      <c r="R230" s="207"/>
      <c r="S230" s="181"/>
      <c r="T230" s="259"/>
      <c r="U230" s="59" t="s">
        <v>409</v>
      </c>
      <c r="V230" s="68">
        <f>H230</f>
        <v>1</v>
      </c>
      <c r="W230" s="254"/>
      <c r="X230" s="165"/>
      <c r="Y230"/>
      <c r="Z230"/>
    </row>
    <row r="231" spans="3:28" ht="39.950000000000003" customHeight="1" thickBot="1" x14ac:dyDescent="0.2">
      <c r="C231" s="167" t="s">
        <v>227</v>
      </c>
      <c r="D231" s="168"/>
      <c r="E231" s="168"/>
      <c r="F231" s="168"/>
      <c r="G231" s="169"/>
      <c r="H231" s="263"/>
      <c r="I231" s="15"/>
      <c r="J231" s="16"/>
      <c r="Q231" s="172" t="s">
        <v>227</v>
      </c>
      <c r="R231" s="173"/>
      <c r="S231" s="173"/>
      <c r="T231" s="173"/>
      <c r="U231" s="174"/>
      <c r="V231" s="230"/>
      <c r="W231" s="85"/>
      <c r="X231" s="70"/>
      <c r="Y231" s="52"/>
      <c r="Z231" s="52"/>
    </row>
    <row r="232" spans="3:28" ht="39.950000000000003" customHeight="1" thickBot="1" x14ac:dyDescent="0.2">
      <c r="C232" s="191"/>
      <c r="D232" s="221" t="s">
        <v>228</v>
      </c>
      <c r="E232" s="179"/>
      <c r="F232" s="179"/>
      <c r="G232" s="180"/>
      <c r="H232" s="171"/>
      <c r="I232" s="37">
        <f>W232</f>
        <v>4</v>
      </c>
      <c r="J232" s="38">
        <f>X232</f>
        <v>4</v>
      </c>
      <c r="Q232" s="196"/>
      <c r="R232" s="225" t="s">
        <v>228</v>
      </c>
      <c r="S232" s="183"/>
      <c r="T232" s="183"/>
      <c r="U232" s="184"/>
      <c r="V232" s="176"/>
      <c r="W232" s="54">
        <f>IF(75&lt;Z232,4,IF(50&lt;Z232,3,IF(25&lt;Z232,2,IF(0&lt;=Z232,1))))</f>
        <v>4</v>
      </c>
      <c r="X232" s="55">
        <f>AVERAGE(W232)</f>
        <v>4</v>
      </c>
      <c r="Y232" s="1">
        <f>SUM(V234:V241)</f>
        <v>8</v>
      </c>
      <c r="Z232" s="56">
        <f>AVERAGE(V234:V241)*100</f>
        <v>100</v>
      </c>
    </row>
    <row r="233" spans="3:28" ht="39.950000000000003" customHeight="1" x14ac:dyDescent="0.15">
      <c r="C233" s="191"/>
      <c r="D233" s="264"/>
      <c r="E233" s="186" t="s">
        <v>229</v>
      </c>
      <c r="F233" s="179"/>
      <c r="G233" s="180"/>
      <c r="H233" s="171"/>
      <c r="I233" s="204"/>
      <c r="J233" s="217"/>
      <c r="Q233" s="196"/>
      <c r="R233" s="260"/>
      <c r="S233" s="208" t="s">
        <v>229</v>
      </c>
      <c r="T233" s="183"/>
      <c r="U233" s="184"/>
      <c r="V233" s="176"/>
      <c r="W233" s="209"/>
      <c r="X233" s="261"/>
      <c r="Y233"/>
      <c r="Z233"/>
    </row>
    <row r="234" spans="3:28" ht="39.950000000000003" customHeight="1" x14ac:dyDescent="0.15">
      <c r="C234" s="191"/>
      <c r="D234" s="264"/>
      <c r="E234" s="177"/>
      <c r="F234" s="256" t="s">
        <v>230</v>
      </c>
      <c r="G234" s="8" t="s">
        <v>410</v>
      </c>
      <c r="H234" s="102">
        <v>1</v>
      </c>
      <c r="I234" s="201"/>
      <c r="J234" s="218"/>
      <c r="Q234" s="196"/>
      <c r="R234" s="260"/>
      <c r="S234" s="181"/>
      <c r="T234" s="258" t="s">
        <v>230</v>
      </c>
      <c r="U234" s="57" t="s">
        <v>410</v>
      </c>
      <c r="V234" s="58">
        <f t="shared" ref="V234:V241" si="10">H234</f>
        <v>1</v>
      </c>
      <c r="W234" s="210"/>
      <c r="X234" s="262"/>
      <c r="Y234"/>
      <c r="Z234"/>
    </row>
    <row r="235" spans="3:28" ht="39.950000000000003" customHeight="1" x14ac:dyDescent="0.15">
      <c r="C235" s="191"/>
      <c r="D235" s="264"/>
      <c r="E235" s="177"/>
      <c r="F235" s="257"/>
      <c r="G235" s="17" t="s">
        <v>411</v>
      </c>
      <c r="H235" s="103">
        <v>1</v>
      </c>
      <c r="I235" s="201"/>
      <c r="J235" s="218"/>
      <c r="Q235" s="196"/>
      <c r="R235" s="260"/>
      <c r="S235" s="181"/>
      <c r="T235" s="259"/>
      <c r="U235" s="71" t="s">
        <v>411</v>
      </c>
      <c r="V235" s="72">
        <f t="shared" si="10"/>
        <v>1</v>
      </c>
      <c r="W235" s="210"/>
      <c r="X235" s="262"/>
      <c r="Y235"/>
      <c r="Z235"/>
    </row>
    <row r="236" spans="3:28" ht="39.950000000000003" customHeight="1" x14ac:dyDescent="0.15">
      <c r="C236" s="191"/>
      <c r="D236" s="264"/>
      <c r="E236" s="177"/>
      <c r="F236" s="257"/>
      <c r="G236" s="17" t="s">
        <v>412</v>
      </c>
      <c r="H236" s="103">
        <v>1</v>
      </c>
      <c r="I236" s="201"/>
      <c r="J236" s="218"/>
      <c r="Q236" s="196"/>
      <c r="R236" s="260"/>
      <c r="S236" s="181"/>
      <c r="T236" s="259"/>
      <c r="U236" s="71" t="s">
        <v>412</v>
      </c>
      <c r="V236" s="72">
        <f t="shared" si="10"/>
        <v>1</v>
      </c>
      <c r="W236" s="210"/>
      <c r="X236" s="262"/>
      <c r="Y236"/>
      <c r="Z236"/>
    </row>
    <row r="237" spans="3:28" ht="39.950000000000003" customHeight="1" x14ac:dyDescent="0.15">
      <c r="C237" s="191"/>
      <c r="D237" s="264"/>
      <c r="E237" s="177"/>
      <c r="F237" s="257"/>
      <c r="G237" s="17" t="s">
        <v>413</v>
      </c>
      <c r="H237" s="103">
        <v>1</v>
      </c>
      <c r="I237" s="201"/>
      <c r="J237" s="218"/>
      <c r="Q237" s="196"/>
      <c r="R237" s="260"/>
      <c r="S237" s="181"/>
      <c r="T237" s="259"/>
      <c r="U237" s="71" t="s">
        <v>413</v>
      </c>
      <c r="V237" s="72">
        <f t="shared" si="10"/>
        <v>1</v>
      </c>
      <c r="W237" s="210"/>
      <c r="X237" s="262"/>
      <c r="Y237"/>
      <c r="Z237"/>
    </row>
    <row r="238" spans="3:28" ht="39.950000000000003" customHeight="1" x14ac:dyDescent="0.15">
      <c r="C238" s="191"/>
      <c r="D238" s="264"/>
      <c r="E238" s="177"/>
      <c r="F238" s="257"/>
      <c r="G238" s="17" t="s">
        <v>414</v>
      </c>
      <c r="H238" s="103">
        <v>1</v>
      </c>
      <c r="I238" s="201"/>
      <c r="J238" s="218"/>
      <c r="Q238" s="196"/>
      <c r="R238" s="260"/>
      <c r="S238" s="181"/>
      <c r="T238" s="259"/>
      <c r="U238" s="71" t="s">
        <v>414</v>
      </c>
      <c r="V238" s="72">
        <f t="shared" si="10"/>
        <v>1</v>
      </c>
      <c r="W238" s="210"/>
      <c r="X238" s="262"/>
      <c r="Y238"/>
      <c r="Z238"/>
    </row>
    <row r="239" spans="3:28" ht="39.950000000000003" customHeight="1" x14ac:dyDescent="0.15">
      <c r="C239" s="191"/>
      <c r="D239" s="264"/>
      <c r="E239" s="177"/>
      <c r="F239" s="257"/>
      <c r="G239" s="17" t="s">
        <v>415</v>
      </c>
      <c r="H239" s="103">
        <v>1</v>
      </c>
      <c r="I239" s="201"/>
      <c r="J239" s="218"/>
      <c r="Q239" s="196"/>
      <c r="R239" s="260"/>
      <c r="S239" s="181"/>
      <c r="T239" s="259"/>
      <c r="U239" s="71" t="s">
        <v>415</v>
      </c>
      <c r="V239" s="72">
        <f t="shared" si="10"/>
        <v>1</v>
      </c>
      <c r="W239" s="210"/>
      <c r="X239" s="262"/>
      <c r="Y239"/>
      <c r="Z239"/>
    </row>
    <row r="240" spans="3:28" ht="39.950000000000003" customHeight="1" x14ac:dyDescent="0.15">
      <c r="C240" s="191"/>
      <c r="D240" s="264"/>
      <c r="E240" s="177"/>
      <c r="F240" s="257"/>
      <c r="G240" s="17" t="s">
        <v>416</v>
      </c>
      <c r="H240" s="103">
        <v>1</v>
      </c>
      <c r="I240" s="201"/>
      <c r="J240" s="218"/>
      <c r="Q240" s="196"/>
      <c r="R240" s="260"/>
      <c r="S240" s="181"/>
      <c r="T240" s="259"/>
      <c r="U240" s="71" t="s">
        <v>416</v>
      </c>
      <c r="V240" s="72">
        <f t="shared" si="10"/>
        <v>1</v>
      </c>
      <c r="W240" s="210"/>
      <c r="X240" s="262"/>
      <c r="Y240"/>
      <c r="Z240"/>
    </row>
    <row r="241" spans="3:28" ht="39.950000000000003" customHeight="1" thickBot="1" x14ac:dyDescent="0.2">
      <c r="C241" s="191"/>
      <c r="D241" s="264"/>
      <c r="E241" s="177"/>
      <c r="F241" s="257"/>
      <c r="G241" s="9" t="s">
        <v>605</v>
      </c>
      <c r="H241" s="104">
        <v>1</v>
      </c>
      <c r="I241" s="201"/>
      <c r="J241" s="218"/>
      <c r="Q241" s="196"/>
      <c r="R241" s="260"/>
      <c r="S241" s="181"/>
      <c r="T241" s="259"/>
      <c r="U241" s="59" t="s">
        <v>417</v>
      </c>
      <c r="V241" s="66">
        <f t="shared" si="10"/>
        <v>1</v>
      </c>
      <c r="W241" s="210"/>
      <c r="X241" s="262"/>
      <c r="Y241"/>
      <c r="Z241"/>
    </row>
    <row r="242" spans="3:28" ht="39.950000000000003" customHeight="1" thickBot="1" x14ac:dyDescent="0.2">
      <c r="C242" s="177"/>
      <c r="D242" s="178" t="s">
        <v>231</v>
      </c>
      <c r="E242" s="179"/>
      <c r="F242" s="179"/>
      <c r="G242" s="180"/>
      <c r="H242" s="223"/>
      <c r="I242" s="37">
        <f>W242</f>
        <v>4</v>
      </c>
      <c r="J242" s="38">
        <f>X242</f>
        <v>4</v>
      </c>
      <c r="Q242" s="181"/>
      <c r="R242" s="182" t="s">
        <v>231</v>
      </c>
      <c r="S242" s="183"/>
      <c r="T242" s="183"/>
      <c r="U242" s="184"/>
      <c r="V242" s="219"/>
      <c r="W242" s="54">
        <f>IF(67&lt;Z242,4,IF(50&lt;Z242,3,IF(34&lt;Z242,2,IF(0&lt;=Z242,1))))</f>
        <v>4</v>
      </c>
      <c r="X242" s="55">
        <f>AVERAGE(W242,W250)</f>
        <v>4</v>
      </c>
      <c r="Y242" s="1">
        <f>SUM(V244:V249)</f>
        <v>6</v>
      </c>
      <c r="Z242" s="56">
        <f>AVERAGE(V244:V249)*100</f>
        <v>100</v>
      </c>
    </row>
    <row r="243" spans="3:28" ht="39.950000000000003" customHeight="1" x14ac:dyDescent="0.15">
      <c r="C243" s="177"/>
      <c r="D243" s="185"/>
      <c r="E243" s="186" t="s">
        <v>232</v>
      </c>
      <c r="F243" s="179"/>
      <c r="G243" s="180"/>
      <c r="H243" s="224"/>
      <c r="I243" s="215"/>
      <c r="J243" s="217"/>
      <c r="Q243" s="181"/>
      <c r="R243" s="207"/>
      <c r="S243" s="208" t="s">
        <v>232</v>
      </c>
      <c r="T243" s="183"/>
      <c r="U243" s="184"/>
      <c r="V243" s="220"/>
      <c r="W243" s="209"/>
      <c r="X243" s="164"/>
      <c r="Y243"/>
      <c r="Z243"/>
    </row>
    <row r="244" spans="3:28" ht="39.950000000000003" customHeight="1" x14ac:dyDescent="0.15">
      <c r="C244" s="177"/>
      <c r="D244" s="185"/>
      <c r="E244" s="177"/>
      <c r="F244" s="187" t="s">
        <v>233</v>
      </c>
      <c r="G244" s="8" t="s">
        <v>419</v>
      </c>
      <c r="H244" s="102">
        <v>1</v>
      </c>
      <c r="I244" s="216"/>
      <c r="J244" s="218"/>
      <c r="Q244" s="181"/>
      <c r="R244" s="207"/>
      <c r="S244" s="181"/>
      <c r="T244" s="189" t="s">
        <v>233</v>
      </c>
      <c r="U244" s="57" t="s">
        <v>419</v>
      </c>
      <c r="V244" s="58">
        <f t="shared" ref="V244:V249" si="11">H244</f>
        <v>1</v>
      </c>
      <c r="W244" s="210"/>
      <c r="X244" s="165"/>
      <c r="Y244"/>
      <c r="Z244"/>
    </row>
    <row r="245" spans="3:28" ht="39.950000000000003" customHeight="1" x14ac:dyDescent="0.15">
      <c r="C245" s="177"/>
      <c r="D245" s="185"/>
      <c r="E245" s="177"/>
      <c r="F245" s="188"/>
      <c r="G245" s="9" t="s">
        <v>420</v>
      </c>
      <c r="H245" s="103">
        <v>1</v>
      </c>
      <c r="I245" s="216"/>
      <c r="J245" s="218"/>
      <c r="Q245" s="181"/>
      <c r="R245" s="207"/>
      <c r="S245" s="181"/>
      <c r="T245" s="190"/>
      <c r="U245" s="59" t="s">
        <v>420</v>
      </c>
      <c r="V245" s="66">
        <f t="shared" si="11"/>
        <v>1</v>
      </c>
      <c r="W245" s="210"/>
      <c r="X245" s="165"/>
      <c r="Y245"/>
      <c r="Z245"/>
    </row>
    <row r="246" spans="3:28" ht="39.950000000000003" customHeight="1" x14ac:dyDescent="0.15">
      <c r="C246" s="177"/>
      <c r="D246" s="185"/>
      <c r="E246" s="177"/>
      <c r="F246" s="188"/>
      <c r="G246" s="17" t="s">
        <v>421</v>
      </c>
      <c r="H246" s="103">
        <v>1</v>
      </c>
      <c r="I246" s="216"/>
      <c r="J246" s="218"/>
      <c r="Q246" s="181"/>
      <c r="R246" s="207"/>
      <c r="S246" s="181"/>
      <c r="T246" s="190"/>
      <c r="U246" s="71" t="s">
        <v>421</v>
      </c>
      <c r="V246" s="91">
        <f t="shared" si="11"/>
        <v>1</v>
      </c>
      <c r="W246" s="210"/>
      <c r="X246" s="165"/>
      <c r="Y246"/>
      <c r="Z246"/>
    </row>
    <row r="247" spans="3:28" ht="39.950000000000003" customHeight="1" x14ac:dyDescent="0.15">
      <c r="C247" s="177"/>
      <c r="D247" s="185"/>
      <c r="E247" s="177"/>
      <c r="F247" s="188"/>
      <c r="G247" s="9" t="s">
        <v>606</v>
      </c>
      <c r="H247" s="103">
        <v>1</v>
      </c>
      <c r="I247" s="216"/>
      <c r="J247" s="218"/>
      <c r="Q247" s="181"/>
      <c r="R247" s="207"/>
      <c r="S247" s="181"/>
      <c r="T247" s="190"/>
      <c r="U247" s="59" t="s">
        <v>422</v>
      </c>
      <c r="V247" s="60">
        <f t="shared" si="11"/>
        <v>1</v>
      </c>
      <c r="W247" s="210"/>
      <c r="X247" s="165"/>
      <c r="Y247"/>
      <c r="Z247"/>
    </row>
    <row r="248" spans="3:28" ht="39.950000000000003" customHeight="1" x14ac:dyDescent="0.15">
      <c r="C248" s="177"/>
      <c r="D248" s="185"/>
      <c r="E248" s="177"/>
      <c r="F248" s="188"/>
      <c r="G248" s="9" t="s">
        <v>423</v>
      </c>
      <c r="H248" s="103">
        <v>1</v>
      </c>
      <c r="I248" s="216"/>
      <c r="J248" s="218"/>
      <c r="Q248" s="181"/>
      <c r="R248" s="207"/>
      <c r="S248" s="181"/>
      <c r="T248" s="190"/>
      <c r="U248" s="59" t="s">
        <v>423</v>
      </c>
      <c r="V248" s="60">
        <f t="shared" si="11"/>
        <v>1</v>
      </c>
      <c r="W248" s="210"/>
      <c r="X248" s="165"/>
      <c r="Y248"/>
      <c r="Z248"/>
    </row>
    <row r="249" spans="3:28" ht="39.950000000000003" customHeight="1" thickBot="1" x14ac:dyDescent="0.2">
      <c r="C249" s="177"/>
      <c r="D249" s="185"/>
      <c r="E249" s="177"/>
      <c r="F249" s="188"/>
      <c r="G249" s="9" t="s">
        <v>424</v>
      </c>
      <c r="H249" s="104">
        <v>1</v>
      </c>
      <c r="I249" s="216"/>
      <c r="J249" s="218"/>
      <c r="Q249" s="181"/>
      <c r="R249" s="207"/>
      <c r="S249" s="181"/>
      <c r="T249" s="190"/>
      <c r="U249" s="59" t="s">
        <v>424</v>
      </c>
      <c r="V249" s="60">
        <f t="shared" si="11"/>
        <v>1</v>
      </c>
      <c r="W249" s="210"/>
      <c r="X249" s="165"/>
      <c r="Y249"/>
      <c r="Z249"/>
    </row>
    <row r="250" spans="3:28" ht="39.950000000000003" customHeight="1" thickBot="1" x14ac:dyDescent="0.2">
      <c r="C250" s="177"/>
      <c r="D250" s="185"/>
      <c r="E250" s="193" t="s">
        <v>234</v>
      </c>
      <c r="F250" s="179"/>
      <c r="G250" s="180"/>
      <c r="H250" s="12"/>
      <c r="I250" s="39">
        <f>W250</f>
        <v>4</v>
      </c>
      <c r="J250" s="202"/>
      <c r="Q250" s="181"/>
      <c r="R250" s="207"/>
      <c r="S250" s="198" t="s">
        <v>234</v>
      </c>
      <c r="T250" s="183"/>
      <c r="U250" s="184"/>
      <c r="V250" s="63"/>
      <c r="W250" s="64">
        <f>IF(60&lt;Z250,4,IF(40&lt;Z250,3,IF(20&lt;Z250,2,IF(0&lt;=Z250,1))))</f>
        <v>4</v>
      </c>
      <c r="X250" s="165"/>
      <c r="Y250" s="65">
        <f>SUM(V251:V255)</f>
        <v>5</v>
      </c>
      <c r="Z250" s="56">
        <f>AVERAGE(V251:V255)*100</f>
        <v>100</v>
      </c>
    </row>
    <row r="251" spans="3:28" ht="39.950000000000003" customHeight="1" x14ac:dyDescent="0.15">
      <c r="C251" s="177"/>
      <c r="D251" s="185"/>
      <c r="E251" s="177"/>
      <c r="F251" s="256" t="s">
        <v>235</v>
      </c>
      <c r="G251" s="8" t="s">
        <v>425</v>
      </c>
      <c r="H251" s="102">
        <v>1</v>
      </c>
      <c r="I251" s="251"/>
      <c r="J251" s="218"/>
      <c r="Q251" s="181"/>
      <c r="R251" s="207"/>
      <c r="S251" s="181"/>
      <c r="T251" s="258" t="s">
        <v>235</v>
      </c>
      <c r="U251" s="57" t="s">
        <v>425</v>
      </c>
      <c r="V251" s="58">
        <f>H251</f>
        <v>1</v>
      </c>
      <c r="W251" s="253"/>
      <c r="X251" s="165"/>
      <c r="Y251"/>
      <c r="Z251"/>
      <c r="AB251" s="22"/>
    </row>
    <row r="252" spans="3:28" ht="39.950000000000003" customHeight="1" x14ac:dyDescent="0.15">
      <c r="C252" s="177"/>
      <c r="D252" s="185"/>
      <c r="E252" s="177"/>
      <c r="F252" s="257"/>
      <c r="G252" s="9" t="s">
        <v>426</v>
      </c>
      <c r="H252" s="103">
        <v>1</v>
      </c>
      <c r="I252" s="252"/>
      <c r="J252" s="218"/>
      <c r="Q252" s="181"/>
      <c r="R252" s="207"/>
      <c r="S252" s="181"/>
      <c r="T252" s="259"/>
      <c r="U252" s="59" t="s">
        <v>426</v>
      </c>
      <c r="V252" s="66">
        <f>H252</f>
        <v>1</v>
      </c>
      <c r="W252" s="254"/>
      <c r="X252" s="165"/>
      <c r="Y252"/>
      <c r="Z252"/>
    </row>
    <row r="253" spans="3:28" ht="39.950000000000003" customHeight="1" x14ac:dyDescent="0.15">
      <c r="C253" s="177"/>
      <c r="D253" s="185"/>
      <c r="E253" s="177"/>
      <c r="F253" s="257"/>
      <c r="G253" s="9" t="s">
        <v>427</v>
      </c>
      <c r="H253" s="103">
        <v>1</v>
      </c>
      <c r="I253" s="252"/>
      <c r="J253" s="218"/>
      <c r="Q253" s="181"/>
      <c r="R253" s="207"/>
      <c r="S253" s="181"/>
      <c r="T253" s="259"/>
      <c r="U253" s="59" t="s">
        <v>427</v>
      </c>
      <c r="V253" s="66">
        <f>H253</f>
        <v>1</v>
      </c>
      <c r="W253" s="254"/>
      <c r="X253" s="165"/>
      <c r="Y253"/>
      <c r="Z253"/>
    </row>
    <row r="254" spans="3:28" ht="39.950000000000003" customHeight="1" x14ac:dyDescent="0.15">
      <c r="C254" s="177"/>
      <c r="D254" s="185"/>
      <c r="E254" s="177"/>
      <c r="F254" s="257"/>
      <c r="G254" s="9" t="s">
        <v>428</v>
      </c>
      <c r="H254" s="103">
        <v>1</v>
      </c>
      <c r="I254" s="252"/>
      <c r="J254" s="218"/>
      <c r="Q254" s="181"/>
      <c r="R254" s="207"/>
      <c r="S254" s="181"/>
      <c r="T254" s="259"/>
      <c r="U254" s="59" t="s">
        <v>428</v>
      </c>
      <c r="V254" s="66">
        <f>H254</f>
        <v>1</v>
      </c>
      <c r="W254" s="254"/>
      <c r="X254" s="165"/>
      <c r="Y254"/>
      <c r="Z254"/>
    </row>
    <row r="255" spans="3:28" ht="39.950000000000003" customHeight="1" x14ac:dyDescent="0.15">
      <c r="C255" s="177"/>
      <c r="D255" s="185"/>
      <c r="E255" s="177"/>
      <c r="F255" s="257"/>
      <c r="G255" s="9" t="s">
        <v>429</v>
      </c>
      <c r="H255" s="103">
        <v>1</v>
      </c>
      <c r="I255" s="252"/>
      <c r="J255" s="218"/>
      <c r="Q255" s="181"/>
      <c r="R255" s="207"/>
      <c r="S255" s="181"/>
      <c r="T255" s="259"/>
      <c r="U255" s="59" t="s">
        <v>429</v>
      </c>
      <c r="V255" s="68">
        <f>H255</f>
        <v>1</v>
      </c>
      <c r="W255" s="254"/>
      <c r="X255" s="165"/>
      <c r="Y255"/>
      <c r="Z255"/>
    </row>
    <row r="256" spans="3:28" ht="39.950000000000003" customHeight="1" thickBot="1" x14ac:dyDescent="0.2">
      <c r="C256" s="167" t="s">
        <v>236</v>
      </c>
      <c r="D256" s="168"/>
      <c r="E256" s="168"/>
      <c r="F256" s="168"/>
      <c r="G256" s="169"/>
      <c r="H256" s="170"/>
      <c r="I256" s="27"/>
      <c r="J256" s="28"/>
      <c r="Q256" s="172" t="s">
        <v>236</v>
      </c>
      <c r="R256" s="173"/>
      <c r="S256" s="173"/>
      <c r="T256" s="173"/>
      <c r="U256" s="174"/>
      <c r="V256" s="230"/>
      <c r="W256" s="69"/>
      <c r="X256" s="92"/>
      <c r="Y256" s="52"/>
      <c r="Z256" s="53"/>
    </row>
    <row r="257" spans="3:28" ht="39.950000000000003" customHeight="1" thickBot="1" x14ac:dyDescent="0.2">
      <c r="C257" s="177"/>
      <c r="D257" s="178" t="s">
        <v>237</v>
      </c>
      <c r="E257" s="179"/>
      <c r="F257" s="179"/>
      <c r="G257" s="180"/>
      <c r="H257" s="171"/>
      <c r="I257" s="37">
        <f>W257</f>
        <v>4</v>
      </c>
      <c r="J257" s="38">
        <f>X257</f>
        <v>4</v>
      </c>
      <c r="Q257" s="181"/>
      <c r="R257" s="182" t="s">
        <v>237</v>
      </c>
      <c r="S257" s="183"/>
      <c r="T257" s="183"/>
      <c r="U257" s="184"/>
      <c r="V257" s="176"/>
      <c r="W257" s="54">
        <f>IF(67&lt;Z257,4,IF(34&lt;Z257,3,IF(0&lt;=Z257,1)))</f>
        <v>4</v>
      </c>
      <c r="X257" s="55">
        <f>AVERAGE(W257,W262)</f>
        <v>4</v>
      </c>
      <c r="Y257" s="1">
        <f>SUM(V259:V261)</f>
        <v>3</v>
      </c>
      <c r="Z257" s="56">
        <f>AVERAGE(V259:V261)*100</f>
        <v>100</v>
      </c>
    </row>
    <row r="258" spans="3:28" ht="39.950000000000003" customHeight="1" x14ac:dyDescent="0.15">
      <c r="C258" s="177"/>
      <c r="D258" s="185"/>
      <c r="E258" s="186" t="s">
        <v>238</v>
      </c>
      <c r="F258" s="179"/>
      <c r="G258" s="180"/>
      <c r="H258" s="171"/>
      <c r="I258" s="215"/>
      <c r="J258" s="217"/>
      <c r="Q258" s="181"/>
      <c r="R258" s="207"/>
      <c r="S258" s="208" t="s">
        <v>238</v>
      </c>
      <c r="T258" s="183"/>
      <c r="U258" s="184"/>
      <c r="V258" s="176"/>
      <c r="W258" s="209"/>
      <c r="X258" s="164"/>
      <c r="Y258"/>
      <c r="Z258"/>
    </row>
    <row r="259" spans="3:28" ht="39.950000000000003" customHeight="1" x14ac:dyDescent="0.15">
      <c r="C259" s="177"/>
      <c r="D259" s="185"/>
      <c r="E259" s="177"/>
      <c r="F259" s="187" t="s">
        <v>240</v>
      </c>
      <c r="G259" s="8" t="s">
        <v>430</v>
      </c>
      <c r="H259" s="102">
        <v>1</v>
      </c>
      <c r="I259" s="216"/>
      <c r="J259" s="218"/>
      <c r="Q259" s="181"/>
      <c r="R259" s="207"/>
      <c r="S259" s="181"/>
      <c r="T259" s="189" t="s">
        <v>240</v>
      </c>
      <c r="U259" s="57" t="s">
        <v>430</v>
      </c>
      <c r="V259" s="58">
        <f>H259</f>
        <v>1</v>
      </c>
      <c r="W259" s="210"/>
      <c r="X259" s="165"/>
      <c r="Y259"/>
      <c r="Z259"/>
    </row>
    <row r="260" spans="3:28" ht="39.950000000000003" customHeight="1" x14ac:dyDescent="0.15">
      <c r="C260" s="177"/>
      <c r="D260" s="185"/>
      <c r="E260" s="177"/>
      <c r="F260" s="188"/>
      <c r="G260" s="9" t="s">
        <v>505</v>
      </c>
      <c r="H260" s="103">
        <v>1</v>
      </c>
      <c r="I260" s="216"/>
      <c r="J260" s="218"/>
      <c r="Q260" s="181"/>
      <c r="R260" s="207"/>
      <c r="S260" s="181"/>
      <c r="T260" s="190"/>
      <c r="U260" s="59" t="s">
        <v>431</v>
      </c>
      <c r="V260" s="60">
        <f>H260</f>
        <v>1</v>
      </c>
      <c r="W260" s="210"/>
      <c r="X260" s="165"/>
      <c r="Y260"/>
      <c r="Z260"/>
    </row>
    <row r="261" spans="3:28" ht="39.950000000000003" customHeight="1" thickBot="1" x14ac:dyDescent="0.2">
      <c r="C261" s="177"/>
      <c r="D261" s="185"/>
      <c r="E261" s="177"/>
      <c r="F261" s="188"/>
      <c r="G261" s="9" t="s">
        <v>506</v>
      </c>
      <c r="H261" s="104">
        <v>1</v>
      </c>
      <c r="I261" s="216"/>
      <c r="J261" s="218"/>
      <c r="Q261" s="181"/>
      <c r="R261" s="207"/>
      <c r="S261" s="181"/>
      <c r="T261" s="190"/>
      <c r="U261" s="59" t="s">
        <v>432</v>
      </c>
      <c r="V261" s="60">
        <f>H261</f>
        <v>1</v>
      </c>
      <c r="W261" s="210"/>
      <c r="X261" s="165"/>
      <c r="Y261"/>
      <c r="Z261"/>
    </row>
    <row r="262" spans="3:28" ht="39.950000000000003" customHeight="1" thickBot="1" x14ac:dyDescent="0.2">
      <c r="C262" s="177"/>
      <c r="D262" s="185"/>
      <c r="E262" s="193" t="s">
        <v>239</v>
      </c>
      <c r="F262" s="179"/>
      <c r="G262" s="180"/>
      <c r="H262" s="12"/>
      <c r="I262" s="39">
        <f>W262</f>
        <v>4</v>
      </c>
      <c r="J262" s="202"/>
      <c r="Q262" s="181"/>
      <c r="R262" s="207"/>
      <c r="S262" s="198" t="s">
        <v>239</v>
      </c>
      <c r="T262" s="183"/>
      <c r="U262" s="184"/>
      <c r="V262" s="63"/>
      <c r="W262" s="64">
        <f>IF(67&lt;Z262,4,IF(50&lt;Z262,3,IF(34&lt;Z262,2,IF(0&lt;=Z262,1))))</f>
        <v>4</v>
      </c>
      <c r="X262" s="165"/>
      <c r="Y262" s="65">
        <f>SUM(V263:V268)</f>
        <v>6</v>
      </c>
      <c r="Z262" s="56">
        <f>AVERAGE(V263:V268)*100</f>
        <v>100</v>
      </c>
    </row>
    <row r="263" spans="3:28" ht="39.950000000000003" customHeight="1" x14ac:dyDescent="0.15">
      <c r="C263" s="177"/>
      <c r="D263" s="185"/>
      <c r="E263" s="177"/>
      <c r="F263" s="187" t="s">
        <v>241</v>
      </c>
      <c r="G263" s="8" t="s">
        <v>433</v>
      </c>
      <c r="H263" s="102">
        <v>1</v>
      </c>
      <c r="I263" s="251"/>
      <c r="J263" s="218"/>
      <c r="Q263" s="181"/>
      <c r="R263" s="207"/>
      <c r="S263" s="181"/>
      <c r="T263" s="189" t="s">
        <v>241</v>
      </c>
      <c r="U263" s="57" t="s">
        <v>433</v>
      </c>
      <c r="V263" s="58">
        <f t="shared" ref="V263:V268" si="12">H263</f>
        <v>1</v>
      </c>
      <c r="W263" s="253"/>
      <c r="X263" s="165"/>
      <c r="Y263"/>
      <c r="Z263"/>
      <c r="AB263" s="22"/>
    </row>
    <row r="264" spans="3:28" ht="39.950000000000003" customHeight="1" x14ac:dyDescent="0.15">
      <c r="C264" s="177"/>
      <c r="D264" s="185"/>
      <c r="E264" s="177"/>
      <c r="F264" s="188"/>
      <c r="G264" s="29" t="s">
        <v>434</v>
      </c>
      <c r="H264" s="104">
        <v>1</v>
      </c>
      <c r="I264" s="252"/>
      <c r="J264" s="218"/>
      <c r="Q264" s="181"/>
      <c r="R264" s="207"/>
      <c r="S264" s="181"/>
      <c r="T264" s="190"/>
      <c r="U264" s="93" t="s">
        <v>434</v>
      </c>
      <c r="V264" s="68">
        <f t="shared" si="12"/>
        <v>1</v>
      </c>
      <c r="W264" s="254"/>
      <c r="X264" s="165"/>
      <c r="Y264"/>
      <c r="Z264"/>
    </row>
    <row r="265" spans="3:28" ht="39.950000000000003" customHeight="1" x14ac:dyDescent="0.15">
      <c r="C265" s="177"/>
      <c r="D265" s="185"/>
      <c r="E265" s="177"/>
      <c r="F265" s="187" t="s">
        <v>242</v>
      </c>
      <c r="G265" s="17" t="s">
        <v>435</v>
      </c>
      <c r="H265" s="102">
        <v>1</v>
      </c>
      <c r="I265" s="252"/>
      <c r="J265" s="218"/>
      <c r="Q265" s="181"/>
      <c r="R265" s="207"/>
      <c r="S265" s="181"/>
      <c r="T265" s="189" t="s">
        <v>242</v>
      </c>
      <c r="U265" s="71" t="s">
        <v>435</v>
      </c>
      <c r="V265" s="72">
        <f t="shared" si="12"/>
        <v>1</v>
      </c>
      <c r="W265" s="254"/>
      <c r="X265" s="165"/>
      <c r="Y265"/>
      <c r="Z265"/>
    </row>
    <row r="266" spans="3:28" ht="39.950000000000003" customHeight="1" x14ac:dyDescent="0.15">
      <c r="C266" s="177"/>
      <c r="D266" s="185"/>
      <c r="E266" s="177"/>
      <c r="F266" s="188"/>
      <c r="G266" s="29" t="s">
        <v>436</v>
      </c>
      <c r="H266" s="104">
        <v>1</v>
      </c>
      <c r="I266" s="252"/>
      <c r="J266" s="218"/>
      <c r="Q266" s="181"/>
      <c r="R266" s="207"/>
      <c r="S266" s="181"/>
      <c r="T266" s="190"/>
      <c r="U266" s="93" t="s">
        <v>436</v>
      </c>
      <c r="V266" s="68">
        <f t="shared" si="12"/>
        <v>1</v>
      </c>
      <c r="W266" s="254"/>
      <c r="X266" s="165"/>
      <c r="Y266"/>
      <c r="Z266"/>
    </row>
    <row r="267" spans="3:28" ht="39.950000000000003" customHeight="1" x14ac:dyDescent="0.15">
      <c r="C267" s="177"/>
      <c r="D267" s="185"/>
      <c r="E267" s="177"/>
      <c r="F267" s="187" t="s">
        <v>243</v>
      </c>
      <c r="G267" s="17" t="s">
        <v>437</v>
      </c>
      <c r="H267" s="102">
        <v>1</v>
      </c>
      <c r="I267" s="252"/>
      <c r="J267" s="218"/>
      <c r="Q267" s="181"/>
      <c r="R267" s="207"/>
      <c r="S267" s="181"/>
      <c r="T267" s="189" t="s">
        <v>243</v>
      </c>
      <c r="U267" s="71" t="s">
        <v>437</v>
      </c>
      <c r="V267" s="72">
        <f t="shared" si="12"/>
        <v>1</v>
      </c>
      <c r="W267" s="254"/>
      <c r="X267" s="165"/>
      <c r="Y267"/>
      <c r="Z267"/>
    </row>
    <row r="268" spans="3:28" ht="39.950000000000003" customHeight="1" thickBot="1" x14ac:dyDescent="0.2">
      <c r="C268" s="177"/>
      <c r="D268" s="185"/>
      <c r="E268" s="177"/>
      <c r="F268" s="188"/>
      <c r="G268" s="9" t="s">
        <v>438</v>
      </c>
      <c r="H268" s="104">
        <v>1</v>
      </c>
      <c r="I268" s="252"/>
      <c r="J268" s="218"/>
      <c r="Q268" s="181"/>
      <c r="R268" s="207"/>
      <c r="S268" s="181"/>
      <c r="T268" s="190"/>
      <c r="U268" s="59" t="s">
        <v>438</v>
      </c>
      <c r="V268" s="66">
        <f t="shared" si="12"/>
        <v>1</v>
      </c>
      <c r="W268" s="255"/>
      <c r="X268" s="165"/>
      <c r="Y268"/>
      <c r="Z268"/>
    </row>
    <row r="269" spans="3:28" ht="39.950000000000003" customHeight="1" thickBot="1" x14ac:dyDescent="0.2">
      <c r="C269" s="177"/>
      <c r="D269" s="178" t="s">
        <v>244</v>
      </c>
      <c r="E269" s="221"/>
      <c r="F269" s="221"/>
      <c r="G269" s="222"/>
      <c r="H269" s="223"/>
      <c r="I269" s="44">
        <f>W269</f>
        <v>4</v>
      </c>
      <c r="J269" s="45">
        <f>X269</f>
        <v>4</v>
      </c>
      <c r="Q269" s="181"/>
      <c r="R269" s="182" t="s">
        <v>244</v>
      </c>
      <c r="S269" s="225"/>
      <c r="T269" s="225"/>
      <c r="U269" s="226"/>
      <c r="V269" s="219"/>
      <c r="W269" s="54">
        <f>IF(50&lt;Z269,4,IF(0&lt;Z269,2,IF(0&lt;=Z269,1)))</f>
        <v>4</v>
      </c>
      <c r="X269" s="55">
        <f>AVERAGE(W269,W273)</f>
        <v>4</v>
      </c>
      <c r="Y269" s="1">
        <f>SUM(V271:V272)</f>
        <v>2</v>
      </c>
      <c r="Z269" s="56">
        <f>AVERAGE(V271:V272)*100</f>
        <v>100</v>
      </c>
    </row>
    <row r="270" spans="3:28" ht="39.950000000000003" customHeight="1" x14ac:dyDescent="0.15">
      <c r="C270" s="177"/>
      <c r="D270" s="185"/>
      <c r="E270" s="186" t="s">
        <v>245</v>
      </c>
      <c r="F270" s="179"/>
      <c r="G270" s="180"/>
      <c r="H270" s="224"/>
      <c r="I270" s="204"/>
      <c r="J270" s="205"/>
      <c r="Q270" s="181"/>
      <c r="R270" s="207"/>
      <c r="S270" s="208" t="s">
        <v>245</v>
      </c>
      <c r="T270" s="183"/>
      <c r="U270" s="184"/>
      <c r="V270" s="220"/>
      <c r="W270" s="209"/>
      <c r="X270" s="211"/>
      <c r="Y270"/>
      <c r="Z270"/>
    </row>
    <row r="271" spans="3:28" ht="39.950000000000003" customHeight="1" x14ac:dyDescent="0.15">
      <c r="C271" s="177"/>
      <c r="D271" s="185"/>
      <c r="E271" s="177"/>
      <c r="F271" s="187" t="s">
        <v>246</v>
      </c>
      <c r="G271" s="21" t="s">
        <v>439</v>
      </c>
      <c r="H271" s="102">
        <v>1</v>
      </c>
      <c r="I271" s="201"/>
      <c r="J271" s="206"/>
      <c r="Q271" s="181"/>
      <c r="R271" s="207"/>
      <c r="S271" s="181"/>
      <c r="T271" s="189" t="s">
        <v>246</v>
      </c>
      <c r="U271" s="78" t="s">
        <v>439</v>
      </c>
      <c r="V271" s="2">
        <f>H271</f>
        <v>1</v>
      </c>
      <c r="W271" s="210"/>
      <c r="X271" s="212"/>
      <c r="Y271"/>
      <c r="Z271"/>
    </row>
    <row r="272" spans="3:28" ht="39.950000000000003" customHeight="1" thickBot="1" x14ac:dyDescent="0.2">
      <c r="C272" s="177"/>
      <c r="D272" s="185"/>
      <c r="E272" s="177"/>
      <c r="F272" s="188"/>
      <c r="G272" s="18" t="s">
        <v>440</v>
      </c>
      <c r="H272" s="104">
        <v>1</v>
      </c>
      <c r="I272" s="201"/>
      <c r="J272" s="206"/>
      <c r="Q272" s="181"/>
      <c r="R272" s="207"/>
      <c r="S272" s="181"/>
      <c r="T272" s="190"/>
      <c r="U272" s="77" t="s">
        <v>440</v>
      </c>
      <c r="V272" s="60">
        <f>H272</f>
        <v>1</v>
      </c>
      <c r="W272" s="210"/>
      <c r="X272" s="212"/>
      <c r="Y272"/>
      <c r="Z272"/>
    </row>
    <row r="273" spans="3:28" ht="39.950000000000003" customHeight="1" thickBot="1" x14ac:dyDescent="0.2">
      <c r="C273" s="177"/>
      <c r="D273" s="185"/>
      <c r="E273" s="193" t="s">
        <v>247</v>
      </c>
      <c r="F273" s="194"/>
      <c r="G273" s="195"/>
      <c r="H273" s="14"/>
      <c r="I273" s="44">
        <f>W273</f>
        <v>4</v>
      </c>
      <c r="J273" s="206"/>
      <c r="Q273" s="181"/>
      <c r="R273" s="207"/>
      <c r="S273" s="198" t="s">
        <v>247</v>
      </c>
      <c r="T273" s="199"/>
      <c r="U273" s="200"/>
      <c r="V273" s="67"/>
      <c r="W273" s="64">
        <f>IF(75&lt;Z273,4,IF(50&lt;Z273,3,IF(25&lt;Z273,2,IF(0&lt;=Z273,1))))</f>
        <v>4</v>
      </c>
      <c r="X273" s="212"/>
      <c r="Y273" s="65">
        <f>SUM(V274:V277)</f>
        <v>4</v>
      </c>
      <c r="Z273" s="56">
        <f>AVERAGE(V274:V277)*100</f>
        <v>100</v>
      </c>
    </row>
    <row r="274" spans="3:28" ht="39.950000000000003" customHeight="1" x14ac:dyDescent="0.15">
      <c r="C274" s="177"/>
      <c r="D274" s="185"/>
      <c r="E274" s="177"/>
      <c r="F274" s="187" t="s">
        <v>248</v>
      </c>
      <c r="G274" s="21" t="s">
        <v>441</v>
      </c>
      <c r="H274" s="102">
        <v>1</v>
      </c>
      <c r="I274" s="204"/>
      <c r="J274" s="206"/>
      <c r="Q274" s="181"/>
      <c r="R274" s="207"/>
      <c r="S274" s="181"/>
      <c r="T274" s="189" t="s">
        <v>248</v>
      </c>
      <c r="U274" s="78" t="s">
        <v>441</v>
      </c>
      <c r="V274" s="2">
        <f>H274</f>
        <v>1</v>
      </c>
      <c r="W274" s="209"/>
      <c r="X274" s="212"/>
      <c r="Y274"/>
      <c r="Z274"/>
      <c r="AB274" s="22"/>
    </row>
    <row r="275" spans="3:28" ht="39.950000000000003" customHeight="1" x14ac:dyDescent="0.15">
      <c r="C275" s="177"/>
      <c r="D275" s="185"/>
      <c r="E275" s="177"/>
      <c r="F275" s="188"/>
      <c r="G275" s="18" t="s">
        <v>442</v>
      </c>
      <c r="H275" s="103">
        <v>1</v>
      </c>
      <c r="I275" s="201"/>
      <c r="J275" s="206"/>
      <c r="Q275" s="181"/>
      <c r="R275" s="207"/>
      <c r="S275" s="181"/>
      <c r="T275" s="190"/>
      <c r="U275" s="77" t="s">
        <v>442</v>
      </c>
      <c r="V275" s="60">
        <f>H275</f>
        <v>1</v>
      </c>
      <c r="W275" s="210"/>
      <c r="X275" s="212"/>
      <c r="Y275"/>
      <c r="Z275"/>
    </row>
    <row r="276" spans="3:28" ht="39.950000000000003" customHeight="1" x14ac:dyDescent="0.15">
      <c r="C276" s="177"/>
      <c r="D276" s="185"/>
      <c r="E276" s="177"/>
      <c r="F276" s="188"/>
      <c r="G276" s="18" t="s">
        <v>443</v>
      </c>
      <c r="H276" s="103">
        <v>1</v>
      </c>
      <c r="I276" s="201"/>
      <c r="J276" s="206"/>
      <c r="Q276" s="181"/>
      <c r="R276" s="207"/>
      <c r="S276" s="181"/>
      <c r="T276" s="190"/>
      <c r="U276" s="77" t="s">
        <v>443</v>
      </c>
      <c r="V276" s="60">
        <f>H276</f>
        <v>1</v>
      </c>
      <c r="W276" s="210"/>
      <c r="X276" s="212"/>
      <c r="Y276"/>
      <c r="Z276"/>
    </row>
    <row r="277" spans="3:28" ht="39.950000000000003" customHeight="1" thickBot="1" x14ac:dyDescent="0.2">
      <c r="C277" s="177"/>
      <c r="D277" s="185"/>
      <c r="E277" s="177"/>
      <c r="F277" s="188"/>
      <c r="G277" s="18" t="s">
        <v>444</v>
      </c>
      <c r="H277" s="104">
        <v>1</v>
      </c>
      <c r="I277" s="201"/>
      <c r="J277" s="206"/>
      <c r="Q277" s="181"/>
      <c r="R277" s="207"/>
      <c r="S277" s="181"/>
      <c r="T277" s="190"/>
      <c r="U277" s="77" t="s">
        <v>444</v>
      </c>
      <c r="V277" s="60">
        <f>H277</f>
        <v>1</v>
      </c>
      <c r="W277" s="210"/>
      <c r="X277" s="212"/>
      <c r="Y277"/>
      <c r="Z277"/>
    </row>
    <row r="278" spans="3:28" ht="39.950000000000003" customHeight="1" thickBot="1" x14ac:dyDescent="0.2">
      <c r="C278" s="177"/>
      <c r="D278" s="178" t="s">
        <v>249</v>
      </c>
      <c r="E278" s="179"/>
      <c r="F278" s="179"/>
      <c r="G278" s="180"/>
      <c r="H278" s="223"/>
      <c r="I278" s="46">
        <f>W278</f>
        <v>4</v>
      </c>
      <c r="J278" s="45">
        <f>X278</f>
        <v>4</v>
      </c>
      <c r="Q278" s="181"/>
      <c r="R278" s="182" t="s">
        <v>249</v>
      </c>
      <c r="S278" s="183"/>
      <c r="T278" s="183"/>
      <c r="U278" s="184"/>
      <c r="V278" s="219"/>
      <c r="W278" s="54">
        <f>IF(67&lt;Z278,4,IF(34&lt;Z278,3,IF(0&lt;=Z278,1)))</f>
        <v>4</v>
      </c>
      <c r="X278" s="55">
        <f>AVERAGE(W278,W283)</f>
        <v>4</v>
      </c>
      <c r="Y278" s="1">
        <f>SUM(V280:V282)</f>
        <v>3</v>
      </c>
      <c r="Z278" s="56">
        <f>AVERAGE(V280:V282)*100</f>
        <v>100</v>
      </c>
    </row>
    <row r="279" spans="3:28" ht="39.950000000000003" customHeight="1" x14ac:dyDescent="0.15">
      <c r="C279" s="177"/>
      <c r="D279" s="185"/>
      <c r="E279" s="186" t="s">
        <v>250</v>
      </c>
      <c r="F279" s="179"/>
      <c r="G279" s="180"/>
      <c r="H279" s="224"/>
      <c r="I279" s="215"/>
      <c r="J279" s="217"/>
      <c r="Q279" s="181"/>
      <c r="R279" s="207"/>
      <c r="S279" s="208" t="s">
        <v>250</v>
      </c>
      <c r="T279" s="183"/>
      <c r="U279" s="184"/>
      <c r="V279" s="220"/>
      <c r="W279" s="209"/>
      <c r="X279" s="164"/>
      <c r="Y279"/>
      <c r="Z279"/>
    </row>
    <row r="280" spans="3:28" ht="39.950000000000003" customHeight="1" x14ac:dyDescent="0.15">
      <c r="C280" s="177"/>
      <c r="D280" s="185"/>
      <c r="E280" s="177"/>
      <c r="F280" s="187" t="s">
        <v>251</v>
      </c>
      <c r="G280" s="8" t="s">
        <v>445</v>
      </c>
      <c r="H280" s="102">
        <v>1</v>
      </c>
      <c r="I280" s="216"/>
      <c r="J280" s="218"/>
      <c r="Q280" s="181"/>
      <c r="R280" s="207"/>
      <c r="S280" s="181"/>
      <c r="T280" s="189" t="s">
        <v>251</v>
      </c>
      <c r="U280" s="57" t="s">
        <v>445</v>
      </c>
      <c r="V280" s="58">
        <f>H280</f>
        <v>1</v>
      </c>
      <c r="W280" s="210"/>
      <c r="X280" s="165"/>
      <c r="Y280"/>
      <c r="Z280"/>
    </row>
    <row r="281" spans="3:28" ht="39.950000000000003" customHeight="1" x14ac:dyDescent="0.15">
      <c r="C281" s="177"/>
      <c r="D281" s="185"/>
      <c r="E281" s="177"/>
      <c r="F281" s="188"/>
      <c r="G281" s="9" t="s">
        <v>446</v>
      </c>
      <c r="H281" s="103">
        <v>1</v>
      </c>
      <c r="I281" s="216"/>
      <c r="J281" s="218"/>
      <c r="Q281" s="181"/>
      <c r="R281" s="207"/>
      <c r="S281" s="181"/>
      <c r="T281" s="190"/>
      <c r="U281" s="59" t="s">
        <v>446</v>
      </c>
      <c r="V281" s="66">
        <f>H281</f>
        <v>1</v>
      </c>
      <c r="W281" s="210"/>
      <c r="X281" s="165"/>
      <c r="Y281"/>
      <c r="Z281"/>
    </row>
    <row r="282" spans="3:28" ht="39.950000000000003" customHeight="1" thickBot="1" x14ac:dyDescent="0.2">
      <c r="C282" s="177"/>
      <c r="D282" s="185"/>
      <c r="E282" s="177"/>
      <c r="F282" s="188"/>
      <c r="G282" s="9" t="s">
        <v>447</v>
      </c>
      <c r="H282" s="104">
        <v>1</v>
      </c>
      <c r="I282" s="216"/>
      <c r="J282" s="218"/>
      <c r="Q282" s="181"/>
      <c r="R282" s="207"/>
      <c r="S282" s="181"/>
      <c r="T282" s="190"/>
      <c r="U282" s="59" t="s">
        <v>447</v>
      </c>
      <c r="V282" s="60">
        <f>H282</f>
        <v>1</v>
      </c>
      <c r="W282" s="210"/>
      <c r="X282" s="165"/>
      <c r="Y282"/>
      <c r="Z282"/>
    </row>
    <row r="283" spans="3:28" ht="39.950000000000003" customHeight="1" thickBot="1" x14ac:dyDescent="0.2">
      <c r="C283" s="177"/>
      <c r="D283" s="185"/>
      <c r="E283" s="193" t="s">
        <v>252</v>
      </c>
      <c r="F283" s="179"/>
      <c r="G283" s="180"/>
      <c r="H283" s="12"/>
      <c r="I283" s="39">
        <f>W283</f>
        <v>4</v>
      </c>
      <c r="J283" s="202"/>
      <c r="Q283" s="181"/>
      <c r="R283" s="207"/>
      <c r="S283" s="198" t="s">
        <v>252</v>
      </c>
      <c r="T283" s="183"/>
      <c r="U283" s="184"/>
      <c r="V283" s="63"/>
      <c r="W283" s="64">
        <f>IF(0&lt;Z283,4,IF(0&lt;=Z283,1))</f>
        <v>4</v>
      </c>
      <c r="X283" s="165"/>
      <c r="Y283" s="65">
        <f>SUM(V284)</f>
        <v>1</v>
      </c>
      <c r="Z283" s="56">
        <f>AVERAGE(V284)*100</f>
        <v>100</v>
      </c>
    </row>
    <row r="284" spans="3:28" ht="39.950000000000003" customHeight="1" x14ac:dyDescent="0.15">
      <c r="C284" s="177"/>
      <c r="D284" s="185"/>
      <c r="E284" s="30"/>
      <c r="F284" s="24" t="s">
        <v>592</v>
      </c>
      <c r="G284" s="8" t="s">
        <v>448</v>
      </c>
      <c r="H284" s="105">
        <v>1</v>
      </c>
      <c r="I284" s="31"/>
      <c r="J284" s="218"/>
      <c r="Q284" s="181"/>
      <c r="R284" s="207"/>
      <c r="S284" s="94"/>
      <c r="T284" s="82" t="s">
        <v>253</v>
      </c>
      <c r="U284" s="57" t="s">
        <v>448</v>
      </c>
      <c r="V284" s="65">
        <f>H284</f>
        <v>1</v>
      </c>
      <c r="W284" s="95"/>
      <c r="X284" s="165"/>
      <c r="Y284"/>
      <c r="Z284"/>
      <c r="AB284" s="22"/>
    </row>
    <row r="285" spans="3:28" ht="39.950000000000003" customHeight="1" thickBot="1" x14ac:dyDescent="0.2">
      <c r="C285" s="167" t="s">
        <v>254</v>
      </c>
      <c r="D285" s="168"/>
      <c r="E285" s="168"/>
      <c r="F285" s="168"/>
      <c r="G285" s="169"/>
      <c r="H285" s="170"/>
      <c r="I285" s="27"/>
      <c r="J285" s="28"/>
      <c r="Q285" s="172" t="s">
        <v>254</v>
      </c>
      <c r="R285" s="173"/>
      <c r="S285" s="173"/>
      <c r="T285" s="173"/>
      <c r="U285" s="174"/>
      <c r="V285" s="230"/>
      <c r="W285" s="69"/>
      <c r="X285" s="92"/>
      <c r="Y285" s="52"/>
      <c r="Z285" s="53"/>
    </row>
    <row r="286" spans="3:28" ht="39.950000000000003" customHeight="1" thickBot="1" x14ac:dyDescent="0.2">
      <c r="C286" s="177"/>
      <c r="D286" s="178" t="s">
        <v>255</v>
      </c>
      <c r="E286" s="179"/>
      <c r="F286" s="179"/>
      <c r="G286" s="180"/>
      <c r="H286" s="171"/>
      <c r="I286" s="37">
        <f>W286</f>
        <v>4</v>
      </c>
      <c r="J286" s="38">
        <f>X286</f>
        <v>3.5</v>
      </c>
      <c r="Q286" s="181"/>
      <c r="R286" s="182" t="s">
        <v>255</v>
      </c>
      <c r="S286" s="183"/>
      <c r="T286" s="183"/>
      <c r="U286" s="184"/>
      <c r="V286" s="176"/>
      <c r="W286" s="54">
        <f>IF(75&lt;Z286,4,IF(50&lt;Z286,3,IF(25&lt;Z286,2,IF(0&lt;=Z286,1))))</f>
        <v>4</v>
      </c>
      <c r="X286" s="55">
        <f>AVERAGE(W286,W292)</f>
        <v>3.5</v>
      </c>
      <c r="Y286" s="1">
        <f>SUM(V288:V291)</f>
        <v>4</v>
      </c>
      <c r="Z286" s="56">
        <f>AVERAGE(V288:V291)*100</f>
        <v>100</v>
      </c>
    </row>
    <row r="287" spans="3:28" ht="39.950000000000003" customHeight="1" x14ac:dyDescent="0.15">
      <c r="C287" s="177"/>
      <c r="D287" s="185"/>
      <c r="E287" s="186" t="s">
        <v>256</v>
      </c>
      <c r="F287" s="179"/>
      <c r="G287" s="180"/>
      <c r="H287" s="171"/>
      <c r="I287" s="215"/>
      <c r="J287" s="217"/>
      <c r="Q287" s="181"/>
      <c r="R287" s="207"/>
      <c r="S287" s="208" t="s">
        <v>256</v>
      </c>
      <c r="T287" s="183"/>
      <c r="U287" s="184"/>
      <c r="V287" s="176"/>
      <c r="W287" s="209"/>
      <c r="X287" s="164"/>
      <c r="Y287"/>
      <c r="Z287"/>
    </row>
    <row r="288" spans="3:28" ht="39.950000000000003" customHeight="1" x14ac:dyDescent="0.15">
      <c r="C288" s="177"/>
      <c r="D288" s="185"/>
      <c r="E288" s="177"/>
      <c r="F288" s="10" t="s">
        <v>257</v>
      </c>
      <c r="G288" s="11" t="s">
        <v>450</v>
      </c>
      <c r="H288" s="105">
        <v>1</v>
      </c>
      <c r="I288" s="216"/>
      <c r="J288" s="218"/>
      <c r="Q288" s="181"/>
      <c r="R288" s="207"/>
      <c r="S288" s="181"/>
      <c r="T288" s="61" t="s">
        <v>257</v>
      </c>
      <c r="U288" s="62" t="s">
        <v>450</v>
      </c>
      <c r="V288" s="65">
        <f>H288</f>
        <v>1</v>
      </c>
      <c r="W288" s="210"/>
      <c r="X288" s="165"/>
      <c r="Y288"/>
      <c r="Z288"/>
    </row>
    <row r="289" spans="3:28" ht="39.950000000000003" customHeight="1" x14ac:dyDescent="0.15">
      <c r="C289" s="177"/>
      <c r="D289" s="185"/>
      <c r="E289" s="177"/>
      <c r="F289" s="188" t="s">
        <v>449</v>
      </c>
      <c r="G289" s="17" t="s">
        <v>451</v>
      </c>
      <c r="H289" s="102">
        <v>1</v>
      </c>
      <c r="I289" s="216"/>
      <c r="J289" s="218"/>
      <c r="Q289" s="181"/>
      <c r="R289" s="207"/>
      <c r="S289" s="181"/>
      <c r="T289" s="190" t="s">
        <v>449</v>
      </c>
      <c r="U289" s="71" t="s">
        <v>451</v>
      </c>
      <c r="V289" s="91">
        <f>H289</f>
        <v>1</v>
      </c>
      <c r="W289" s="210"/>
      <c r="X289" s="165"/>
      <c r="Y289"/>
      <c r="Z289"/>
    </row>
    <row r="290" spans="3:28" ht="39.950000000000003" customHeight="1" x14ac:dyDescent="0.15">
      <c r="C290" s="177"/>
      <c r="D290" s="185"/>
      <c r="E290" s="177"/>
      <c r="F290" s="188"/>
      <c r="G290" s="9" t="s">
        <v>452</v>
      </c>
      <c r="H290" s="103">
        <v>1</v>
      </c>
      <c r="I290" s="216"/>
      <c r="J290" s="218"/>
      <c r="Q290" s="181"/>
      <c r="R290" s="207"/>
      <c r="S290" s="181"/>
      <c r="T290" s="190"/>
      <c r="U290" s="59" t="s">
        <v>452</v>
      </c>
      <c r="V290" s="60">
        <f>H290</f>
        <v>1</v>
      </c>
      <c r="W290" s="210"/>
      <c r="X290" s="165"/>
      <c r="Y290"/>
      <c r="Z290"/>
    </row>
    <row r="291" spans="3:28" ht="39.950000000000003" customHeight="1" thickBot="1" x14ac:dyDescent="0.2">
      <c r="C291" s="177"/>
      <c r="D291" s="185"/>
      <c r="E291" s="177"/>
      <c r="F291" s="213"/>
      <c r="G291" s="9" t="s">
        <v>453</v>
      </c>
      <c r="H291" s="104">
        <v>1</v>
      </c>
      <c r="I291" s="216"/>
      <c r="J291" s="218"/>
      <c r="Q291" s="181"/>
      <c r="R291" s="207"/>
      <c r="S291" s="181"/>
      <c r="T291" s="214"/>
      <c r="U291" s="59" t="s">
        <v>453</v>
      </c>
      <c r="V291" s="60">
        <f>H291</f>
        <v>1</v>
      </c>
      <c r="W291" s="210"/>
      <c r="X291" s="165"/>
      <c r="Y291"/>
      <c r="Z291"/>
    </row>
    <row r="292" spans="3:28" ht="39.950000000000003" customHeight="1" thickBot="1" x14ac:dyDescent="0.2">
      <c r="C292" s="177"/>
      <c r="D292" s="185"/>
      <c r="E292" s="193" t="s">
        <v>258</v>
      </c>
      <c r="F292" s="179"/>
      <c r="G292" s="180"/>
      <c r="H292" s="12"/>
      <c r="I292" s="39">
        <f>W292</f>
        <v>3</v>
      </c>
      <c r="J292" s="202"/>
      <c r="Q292" s="181"/>
      <c r="R292" s="207"/>
      <c r="S292" s="198" t="s">
        <v>258</v>
      </c>
      <c r="T292" s="183"/>
      <c r="U292" s="184"/>
      <c r="V292" s="63"/>
      <c r="W292" s="64">
        <f>IF(75&lt;Z292,4,IF(50&lt;Z292,3,IF(25&lt;Z292,2,IF(0&lt;=Z292,1))))</f>
        <v>3</v>
      </c>
      <c r="X292" s="165"/>
      <c r="Y292" s="65">
        <f>SUM(V293:V296)</f>
        <v>3</v>
      </c>
      <c r="Z292" s="56">
        <f>AVERAGE(V293:V296)*100</f>
        <v>75</v>
      </c>
    </row>
    <row r="293" spans="3:28" ht="39.950000000000003" customHeight="1" x14ac:dyDescent="0.15">
      <c r="C293" s="177"/>
      <c r="D293" s="185"/>
      <c r="E293" s="177"/>
      <c r="F293" s="187" t="s">
        <v>259</v>
      </c>
      <c r="G293" s="8" t="s">
        <v>454</v>
      </c>
      <c r="H293" s="102">
        <v>1</v>
      </c>
      <c r="I293" s="251"/>
      <c r="J293" s="218"/>
      <c r="Q293" s="181"/>
      <c r="R293" s="207"/>
      <c r="S293" s="181"/>
      <c r="T293" s="189" t="s">
        <v>259</v>
      </c>
      <c r="U293" s="57" t="s">
        <v>454</v>
      </c>
      <c r="V293" s="58">
        <f>H293</f>
        <v>1</v>
      </c>
      <c r="W293" s="253"/>
      <c r="X293" s="165"/>
      <c r="Y293"/>
      <c r="Z293"/>
      <c r="AB293" s="22"/>
    </row>
    <row r="294" spans="3:28" ht="39.950000000000003" customHeight="1" x14ac:dyDescent="0.15">
      <c r="C294" s="177"/>
      <c r="D294" s="185"/>
      <c r="E294" s="177"/>
      <c r="F294" s="188"/>
      <c r="G294" s="9" t="s">
        <v>455</v>
      </c>
      <c r="H294" s="103">
        <v>1</v>
      </c>
      <c r="I294" s="252"/>
      <c r="J294" s="218"/>
      <c r="Q294" s="181"/>
      <c r="R294" s="207"/>
      <c r="S294" s="181"/>
      <c r="T294" s="190"/>
      <c r="U294" s="59" t="s">
        <v>455</v>
      </c>
      <c r="V294" s="66">
        <f>H294</f>
        <v>1</v>
      </c>
      <c r="W294" s="254"/>
      <c r="X294" s="165"/>
      <c r="Y294"/>
      <c r="Z294"/>
    </row>
    <row r="295" spans="3:28" ht="39.950000000000003" customHeight="1" x14ac:dyDescent="0.15">
      <c r="C295" s="177"/>
      <c r="D295" s="185"/>
      <c r="E295" s="177"/>
      <c r="F295" s="188"/>
      <c r="G295" s="17" t="s">
        <v>456</v>
      </c>
      <c r="H295" s="103">
        <v>0</v>
      </c>
      <c r="I295" s="252"/>
      <c r="J295" s="218"/>
      <c r="Q295" s="181"/>
      <c r="R295" s="207"/>
      <c r="S295" s="181"/>
      <c r="T295" s="190"/>
      <c r="U295" s="71" t="s">
        <v>456</v>
      </c>
      <c r="V295" s="66">
        <f>H295</f>
        <v>0</v>
      </c>
      <c r="W295" s="254"/>
      <c r="X295" s="165"/>
      <c r="Y295"/>
      <c r="Z295"/>
    </row>
    <row r="296" spans="3:28" ht="39.950000000000003" customHeight="1" thickBot="1" x14ac:dyDescent="0.2">
      <c r="C296" s="177"/>
      <c r="D296" s="185"/>
      <c r="E296" s="177"/>
      <c r="F296" s="188"/>
      <c r="G296" s="9" t="s">
        <v>457</v>
      </c>
      <c r="H296" s="104">
        <v>1</v>
      </c>
      <c r="I296" s="252"/>
      <c r="J296" s="218"/>
      <c r="Q296" s="181"/>
      <c r="R296" s="207"/>
      <c r="S296" s="181"/>
      <c r="T296" s="190"/>
      <c r="U296" s="59" t="s">
        <v>457</v>
      </c>
      <c r="V296" s="66">
        <f>H296</f>
        <v>1</v>
      </c>
      <c r="W296" s="254"/>
      <c r="X296" s="165"/>
      <c r="Y296"/>
      <c r="Z296"/>
    </row>
    <row r="297" spans="3:28" ht="39.950000000000003" customHeight="1" thickBot="1" x14ac:dyDescent="0.2">
      <c r="C297" s="177"/>
      <c r="D297" s="178" t="s">
        <v>260</v>
      </c>
      <c r="E297" s="221"/>
      <c r="F297" s="221"/>
      <c r="G297" s="222"/>
      <c r="H297" s="223"/>
      <c r="I297" s="44">
        <f>W297</f>
        <v>4</v>
      </c>
      <c r="J297" s="45">
        <f>X297</f>
        <v>4</v>
      </c>
      <c r="Q297" s="181"/>
      <c r="R297" s="182" t="s">
        <v>260</v>
      </c>
      <c r="S297" s="225"/>
      <c r="T297" s="225"/>
      <c r="U297" s="226"/>
      <c r="V297" s="219"/>
      <c r="W297" s="64">
        <f>IF(50&lt;Z297,4,IF(0&lt;Z297,2,IF(0&lt;=Z297,1)))</f>
        <v>4</v>
      </c>
      <c r="X297" s="79">
        <f>AVERAGE(W297,W301)</f>
        <v>4</v>
      </c>
      <c r="Y297" s="1">
        <f>SUM(V299:V300)</f>
        <v>2</v>
      </c>
      <c r="Z297" s="56">
        <f>AVERAGE(V299:V300)*100</f>
        <v>100</v>
      </c>
    </row>
    <row r="298" spans="3:28" ht="39.950000000000003" customHeight="1" x14ac:dyDescent="0.15">
      <c r="C298" s="177"/>
      <c r="D298" s="185"/>
      <c r="E298" s="186" t="s">
        <v>261</v>
      </c>
      <c r="F298" s="179"/>
      <c r="G298" s="180"/>
      <c r="H298" s="224"/>
      <c r="I298" s="204"/>
      <c r="J298" s="205"/>
      <c r="Q298" s="181"/>
      <c r="R298" s="207"/>
      <c r="S298" s="208" t="s">
        <v>261</v>
      </c>
      <c r="T298" s="183"/>
      <c r="U298" s="184"/>
      <c r="V298" s="220"/>
      <c r="W298" s="209"/>
      <c r="X298" s="211"/>
      <c r="Y298"/>
      <c r="Z298"/>
    </row>
    <row r="299" spans="3:28" ht="39.950000000000003" customHeight="1" x14ac:dyDescent="0.15">
      <c r="C299" s="177"/>
      <c r="D299" s="185"/>
      <c r="E299" s="177"/>
      <c r="F299" s="187" t="s">
        <v>262</v>
      </c>
      <c r="G299" s="21" t="s">
        <v>458</v>
      </c>
      <c r="H299" s="102">
        <v>1</v>
      </c>
      <c r="I299" s="201"/>
      <c r="J299" s="206"/>
      <c r="Q299" s="181"/>
      <c r="R299" s="207"/>
      <c r="S299" s="181"/>
      <c r="T299" s="189" t="s">
        <v>262</v>
      </c>
      <c r="U299" s="78" t="s">
        <v>458</v>
      </c>
      <c r="V299" s="2">
        <f>H299</f>
        <v>1</v>
      </c>
      <c r="W299" s="210"/>
      <c r="X299" s="212"/>
      <c r="Y299"/>
      <c r="Z299"/>
    </row>
    <row r="300" spans="3:28" ht="39.950000000000003" customHeight="1" thickBot="1" x14ac:dyDescent="0.2">
      <c r="C300" s="177"/>
      <c r="D300" s="185"/>
      <c r="E300" s="177"/>
      <c r="F300" s="188"/>
      <c r="G300" s="18" t="s">
        <v>459</v>
      </c>
      <c r="H300" s="104">
        <v>1</v>
      </c>
      <c r="I300" s="201"/>
      <c r="J300" s="206"/>
      <c r="Q300" s="181"/>
      <c r="R300" s="207"/>
      <c r="S300" s="181"/>
      <c r="T300" s="190"/>
      <c r="U300" s="77" t="s">
        <v>459</v>
      </c>
      <c r="V300" s="60">
        <f>H300</f>
        <v>1</v>
      </c>
      <c r="W300" s="210"/>
      <c r="X300" s="212"/>
      <c r="Y300"/>
      <c r="Z300"/>
    </row>
    <row r="301" spans="3:28" ht="39.950000000000003" customHeight="1" thickBot="1" x14ac:dyDescent="0.2">
      <c r="C301" s="177"/>
      <c r="D301" s="185"/>
      <c r="E301" s="193" t="s">
        <v>263</v>
      </c>
      <c r="F301" s="194"/>
      <c r="G301" s="195"/>
      <c r="H301" s="14"/>
      <c r="I301" s="44">
        <f>W301</f>
        <v>4</v>
      </c>
      <c r="J301" s="206"/>
      <c r="Q301" s="181"/>
      <c r="R301" s="207"/>
      <c r="S301" s="198" t="s">
        <v>263</v>
      </c>
      <c r="T301" s="199"/>
      <c r="U301" s="200"/>
      <c r="V301" s="67"/>
      <c r="W301" s="64">
        <f>IF(60&lt;Z301,4,IF(40&lt;Z301,3,IF(20&lt;Z301,2,IF(0&lt;=Z301,1))))</f>
        <v>4</v>
      </c>
      <c r="X301" s="212"/>
      <c r="Y301" s="65">
        <f>SUM(V302:V306)</f>
        <v>5</v>
      </c>
      <c r="Z301" s="56">
        <f>AVERAGE(V302:V306)*100</f>
        <v>100</v>
      </c>
    </row>
    <row r="302" spans="3:28" ht="39.950000000000003" customHeight="1" x14ac:dyDescent="0.15">
      <c r="C302" s="177"/>
      <c r="D302" s="185"/>
      <c r="E302" s="177"/>
      <c r="F302" s="187" t="s">
        <v>264</v>
      </c>
      <c r="G302" s="21" t="s">
        <v>460</v>
      </c>
      <c r="H302" s="102">
        <v>1</v>
      </c>
      <c r="I302" s="204"/>
      <c r="J302" s="206"/>
      <c r="Q302" s="181"/>
      <c r="R302" s="207"/>
      <c r="S302" s="181"/>
      <c r="T302" s="189" t="s">
        <v>264</v>
      </c>
      <c r="U302" s="78" t="s">
        <v>460</v>
      </c>
      <c r="V302" s="2">
        <f>H302</f>
        <v>1</v>
      </c>
      <c r="W302" s="209"/>
      <c r="X302" s="212"/>
      <c r="Y302"/>
      <c r="Z302"/>
      <c r="AB302" s="22"/>
    </row>
    <row r="303" spans="3:28" ht="39.950000000000003" customHeight="1" x14ac:dyDescent="0.15">
      <c r="C303" s="177"/>
      <c r="D303" s="185"/>
      <c r="E303" s="177"/>
      <c r="F303" s="188"/>
      <c r="G303" s="18" t="s">
        <v>461</v>
      </c>
      <c r="H303" s="103">
        <v>1</v>
      </c>
      <c r="I303" s="201"/>
      <c r="J303" s="206"/>
      <c r="Q303" s="181"/>
      <c r="R303" s="207"/>
      <c r="S303" s="181"/>
      <c r="T303" s="190"/>
      <c r="U303" s="77" t="s">
        <v>461</v>
      </c>
      <c r="V303" s="60">
        <f>H303</f>
        <v>1</v>
      </c>
      <c r="W303" s="210"/>
      <c r="X303" s="212"/>
      <c r="Y303"/>
      <c r="Z303"/>
    </row>
    <row r="304" spans="3:28" ht="39.950000000000003" customHeight="1" x14ac:dyDescent="0.15">
      <c r="C304" s="177"/>
      <c r="D304" s="185"/>
      <c r="E304" s="177"/>
      <c r="F304" s="188"/>
      <c r="G304" s="29" t="s">
        <v>607</v>
      </c>
      <c r="H304" s="104">
        <v>1</v>
      </c>
      <c r="I304" s="201"/>
      <c r="J304" s="206"/>
      <c r="Q304" s="181"/>
      <c r="R304" s="207"/>
      <c r="S304" s="181"/>
      <c r="T304" s="190"/>
      <c r="U304" s="93" t="s">
        <v>462</v>
      </c>
      <c r="V304" s="68">
        <f>H304</f>
        <v>1</v>
      </c>
      <c r="W304" s="210"/>
      <c r="X304" s="212"/>
      <c r="Y304"/>
      <c r="Z304"/>
    </row>
    <row r="305" spans="3:26" ht="39.950000000000003" customHeight="1" x14ac:dyDescent="0.15">
      <c r="C305" s="177"/>
      <c r="D305" s="185"/>
      <c r="E305" s="177"/>
      <c r="F305" s="187" t="s">
        <v>265</v>
      </c>
      <c r="G305" s="32" t="s">
        <v>463</v>
      </c>
      <c r="H305" s="102">
        <v>1</v>
      </c>
      <c r="I305" s="201"/>
      <c r="J305" s="206"/>
      <c r="Q305" s="181"/>
      <c r="R305" s="207"/>
      <c r="S305" s="181"/>
      <c r="T305" s="189" t="s">
        <v>265</v>
      </c>
      <c r="U305" s="96" t="s">
        <v>463</v>
      </c>
      <c r="V305" s="91">
        <f>H305</f>
        <v>1</v>
      </c>
      <c r="W305" s="210"/>
      <c r="X305" s="212"/>
      <c r="Y305"/>
      <c r="Z305"/>
    </row>
    <row r="306" spans="3:26" ht="39.950000000000003" customHeight="1" thickBot="1" x14ac:dyDescent="0.2">
      <c r="C306" s="177"/>
      <c r="D306" s="185"/>
      <c r="E306" s="177"/>
      <c r="F306" s="188"/>
      <c r="G306" s="18" t="s">
        <v>464</v>
      </c>
      <c r="H306" s="104">
        <v>1</v>
      </c>
      <c r="I306" s="201"/>
      <c r="J306" s="206"/>
      <c r="Q306" s="181"/>
      <c r="R306" s="207"/>
      <c r="S306" s="181"/>
      <c r="T306" s="190"/>
      <c r="U306" s="77" t="s">
        <v>464</v>
      </c>
      <c r="V306" s="60">
        <f>H306</f>
        <v>1</v>
      </c>
      <c r="W306" s="210"/>
      <c r="X306" s="212"/>
      <c r="Y306"/>
      <c r="Z306"/>
    </row>
    <row r="307" spans="3:26" ht="39.950000000000003" customHeight="1" thickBot="1" x14ac:dyDescent="0.2">
      <c r="C307" s="177"/>
      <c r="D307" s="178" t="s">
        <v>266</v>
      </c>
      <c r="E307" s="221"/>
      <c r="F307" s="221"/>
      <c r="G307" s="222"/>
      <c r="H307" s="223"/>
      <c r="I307" s="44">
        <f>W307</f>
        <v>4</v>
      </c>
      <c r="J307" s="45">
        <f>X307</f>
        <v>4</v>
      </c>
      <c r="Q307" s="181"/>
      <c r="R307" s="182" t="s">
        <v>266</v>
      </c>
      <c r="S307" s="225"/>
      <c r="T307" s="225"/>
      <c r="U307" s="226"/>
      <c r="V307" s="219"/>
      <c r="W307" s="54">
        <f>IF(67&lt;Z307,4,IF(34&lt;Z307,3,IF(0&lt;=Z307,1)))</f>
        <v>4</v>
      </c>
      <c r="X307" s="55">
        <f>AVERAGE(W307)</f>
        <v>4</v>
      </c>
      <c r="Y307" s="1">
        <f>SUM(V309:V311)</f>
        <v>3</v>
      </c>
      <c r="Z307" s="56">
        <f>AVERAGE(V309:V311)*100</f>
        <v>100</v>
      </c>
    </row>
    <row r="308" spans="3:26" ht="39.950000000000003" customHeight="1" x14ac:dyDescent="0.15">
      <c r="C308" s="177"/>
      <c r="D308" s="185"/>
      <c r="E308" s="186" t="s">
        <v>267</v>
      </c>
      <c r="F308" s="179"/>
      <c r="G308" s="180"/>
      <c r="H308" s="224"/>
      <c r="I308" s="215"/>
      <c r="J308" s="217"/>
      <c r="Q308" s="181"/>
      <c r="R308" s="207"/>
      <c r="S308" s="208" t="s">
        <v>267</v>
      </c>
      <c r="T308" s="183"/>
      <c r="U308" s="184"/>
      <c r="V308" s="220"/>
      <c r="W308" s="209"/>
      <c r="X308" s="164"/>
      <c r="Y308"/>
      <c r="Z308"/>
    </row>
    <row r="309" spans="3:26" ht="39.950000000000003" customHeight="1" x14ac:dyDescent="0.15">
      <c r="C309" s="177"/>
      <c r="D309" s="185"/>
      <c r="E309" s="177"/>
      <c r="F309" s="187" t="s">
        <v>268</v>
      </c>
      <c r="G309" s="21" t="s">
        <v>465</v>
      </c>
      <c r="H309" s="102">
        <v>1</v>
      </c>
      <c r="I309" s="216"/>
      <c r="J309" s="218"/>
      <c r="Q309" s="181"/>
      <c r="R309" s="207"/>
      <c r="S309" s="181"/>
      <c r="T309" s="189" t="s">
        <v>268</v>
      </c>
      <c r="U309" s="78" t="s">
        <v>465</v>
      </c>
      <c r="V309" s="2">
        <f>H309</f>
        <v>1</v>
      </c>
      <c r="W309" s="210"/>
      <c r="X309" s="165"/>
      <c r="Y309"/>
      <c r="Z309"/>
    </row>
    <row r="310" spans="3:26" ht="39.950000000000003" customHeight="1" x14ac:dyDescent="0.15">
      <c r="C310" s="177"/>
      <c r="D310" s="185"/>
      <c r="E310" s="177"/>
      <c r="F310" s="188"/>
      <c r="G310" s="18" t="s">
        <v>466</v>
      </c>
      <c r="H310" s="103">
        <v>1</v>
      </c>
      <c r="I310" s="216"/>
      <c r="J310" s="218"/>
      <c r="Q310" s="181"/>
      <c r="R310" s="207"/>
      <c r="S310" s="181"/>
      <c r="T310" s="190"/>
      <c r="U310" s="77" t="s">
        <v>466</v>
      </c>
      <c r="V310" s="60">
        <f>H310</f>
        <v>1</v>
      </c>
      <c r="W310" s="210"/>
      <c r="X310" s="165"/>
      <c r="Y310"/>
      <c r="Z310"/>
    </row>
    <row r="311" spans="3:26" ht="39.950000000000003" customHeight="1" thickBot="1" x14ac:dyDescent="0.2">
      <c r="C311" s="177"/>
      <c r="D311" s="185"/>
      <c r="E311" s="177"/>
      <c r="F311" s="188"/>
      <c r="G311" s="18" t="s">
        <v>467</v>
      </c>
      <c r="H311" s="104">
        <v>1</v>
      </c>
      <c r="I311" s="216"/>
      <c r="J311" s="250"/>
      <c r="Q311" s="181"/>
      <c r="R311" s="207"/>
      <c r="S311" s="181"/>
      <c r="T311" s="190"/>
      <c r="U311" s="77" t="s">
        <v>467</v>
      </c>
      <c r="V311" s="60">
        <f>H311</f>
        <v>1</v>
      </c>
      <c r="W311" s="210"/>
      <c r="X311" s="165"/>
      <c r="Y311"/>
      <c r="Z311"/>
    </row>
    <row r="312" spans="3:26" ht="39.950000000000003" customHeight="1" thickBot="1" x14ac:dyDescent="0.2">
      <c r="C312" s="177"/>
      <c r="D312" s="178" t="s">
        <v>269</v>
      </c>
      <c r="E312" s="221"/>
      <c r="F312" s="221"/>
      <c r="G312" s="222"/>
      <c r="H312" s="223"/>
      <c r="I312" s="44">
        <f>W312</f>
        <v>4</v>
      </c>
      <c r="J312" s="45">
        <f>X312</f>
        <v>4</v>
      </c>
      <c r="Q312" s="181"/>
      <c r="R312" s="182" t="s">
        <v>269</v>
      </c>
      <c r="S312" s="225"/>
      <c r="T312" s="225"/>
      <c r="U312" s="226"/>
      <c r="V312" s="219"/>
      <c r="W312" s="54">
        <f>IF(0&lt;Z312,4,IF(0&lt;=Z312,1))</f>
        <v>4</v>
      </c>
      <c r="X312" s="55">
        <f>AVERAGE(W312)</f>
        <v>4</v>
      </c>
      <c r="Y312" s="1">
        <f>SUM(V314)</f>
        <v>1</v>
      </c>
      <c r="Z312" s="56">
        <f>AVERAGE(V314)*100</f>
        <v>100</v>
      </c>
    </row>
    <row r="313" spans="3:26" ht="39.950000000000003" customHeight="1" x14ac:dyDescent="0.15">
      <c r="C313" s="177"/>
      <c r="D313" s="185"/>
      <c r="E313" s="186" t="s">
        <v>270</v>
      </c>
      <c r="F313" s="179"/>
      <c r="G313" s="180"/>
      <c r="H313" s="224"/>
      <c r="I313" s="215"/>
      <c r="J313" s="217"/>
      <c r="Q313" s="181"/>
      <c r="R313" s="207"/>
      <c r="S313" s="208" t="s">
        <v>270</v>
      </c>
      <c r="T313" s="183"/>
      <c r="U313" s="184"/>
      <c r="V313" s="220"/>
      <c r="W313" s="209"/>
      <c r="X313" s="164"/>
      <c r="Y313"/>
      <c r="Z313"/>
    </row>
    <row r="314" spans="3:26" ht="39.950000000000003" customHeight="1" x14ac:dyDescent="0.15">
      <c r="C314" s="177"/>
      <c r="D314" s="185"/>
      <c r="E314" s="30"/>
      <c r="F314" s="33" t="s">
        <v>271</v>
      </c>
      <c r="G314" s="21" t="s">
        <v>468</v>
      </c>
      <c r="H314" s="105">
        <v>1</v>
      </c>
      <c r="I314" s="216"/>
      <c r="J314" s="249"/>
      <c r="Q314" s="181"/>
      <c r="R314" s="207"/>
      <c r="S314" s="94"/>
      <c r="T314" s="97" t="s">
        <v>271</v>
      </c>
      <c r="U314" s="78" t="s">
        <v>468</v>
      </c>
      <c r="V314" s="65">
        <f>H314</f>
        <v>1</v>
      </c>
      <c r="W314" s="210"/>
      <c r="X314" s="165"/>
      <c r="Y314"/>
      <c r="Z314"/>
    </row>
    <row r="315" spans="3:26" ht="39.950000000000003" customHeight="1" thickBot="1" x14ac:dyDescent="0.2">
      <c r="C315" s="167" t="s">
        <v>272</v>
      </c>
      <c r="D315" s="168"/>
      <c r="E315" s="168"/>
      <c r="F315" s="168"/>
      <c r="G315" s="169"/>
      <c r="H315" s="170"/>
      <c r="I315" s="27"/>
      <c r="J315" s="28"/>
      <c r="Q315" s="172" t="s">
        <v>272</v>
      </c>
      <c r="R315" s="173"/>
      <c r="S315" s="173"/>
      <c r="T315" s="173"/>
      <c r="U315" s="174"/>
      <c r="V315" s="230"/>
      <c r="W315" s="69"/>
      <c r="X315" s="92"/>
      <c r="Y315" s="52"/>
      <c r="Z315" s="53"/>
    </row>
    <row r="316" spans="3:26" ht="39.950000000000003" customHeight="1" thickBot="1" x14ac:dyDescent="0.2">
      <c r="C316" s="177"/>
      <c r="D316" s="178" t="s">
        <v>273</v>
      </c>
      <c r="E316" s="179"/>
      <c r="F316" s="179"/>
      <c r="G316" s="180"/>
      <c r="H316" s="171"/>
      <c r="I316" s="37">
        <f>W316</f>
        <v>4</v>
      </c>
      <c r="J316" s="38">
        <f>X316</f>
        <v>4</v>
      </c>
      <c r="Q316" s="181"/>
      <c r="R316" s="182" t="s">
        <v>273</v>
      </c>
      <c r="S316" s="183"/>
      <c r="T316" s="183"/>
      <c r="U316" s="184"/>
      <c r="V316" s="230"/>
      <c r="W316" s="54">
        <f>IF(60&lt;Z316,4,IF(40&lt;Z316,3,IF(20&lt;Z316,2,IF(0&lt;=Z316,1))))</f>
        <v>4</v>
      </c>
      <c r="X316" s="55">
        <f>AVERAGE(W316)</f>
        <v>4</v>
      </c>
      <c r="Y316" s="98">
        <f>SUM(V318:V322)</f>
        <v>5</v>
      </c>
      <c r="Z316" s="56">
        <f>AVERAGE(V318:V322)*100</f>
        <v>100</v>
      </c>
    </row>
    <row r="317" spans="3:26" ht="39.950000000000003" customHeight="1" x14ac:dyDescent="0.15">
      <c r="C317" s="177"/>
      <c r="D317" s="185"/>
      <c r="E317" s="186" t="s">
        <v>274</v>
      </c>
      <c r="F317" s="179"/>
      <c r="G317" s="180"/>
      <c r="H317" s="171"/>
      <c r="I317" s="215"/>
      <c r="J317" s="217"/>
      <c r="Q317" s="181"/>
      <c r="R317" s="207"/>
      <c r="S317" s="208" t="s">
        <v>274</v>
      </c>
      <c r="T317" s="183"/>
      <c r="U317" s="184"/>
      <c r="V317" s="176"/>
      <c r="W317" s="210"/>
      <c r="X317" s="165"/>
      <c r="Y317"/>
      <c r="Z317"/>
    </row>
    <row r="318" spans="3:26" ht="39.950000000000003" customHeight="1" x14ac:dyDescent="0.15">
      <c r="C318" s="177"/>
      <c r="D318" s="185"/>
      <c r="E318" s="177"/>
      <c r="F318" s="187" t="s">
        <v>275</v>
      </c>
      <c r="G318" s="8" t="s">
        <v>469</v>
      </c>
      <c r="H318" s="102">
        <v>1</v>
      </c>
      <c r="I318" s="216"/>
      <c r="J318" s="218"/>
      <c r="Q318" s="181"/>
      <c r="R318" s="207"/>
      <c r="S318" s="181"/>
      <c r="T318" s="189" t="s">
        <v>275</v>
      </c>
      <c r="U318" s="57" t="s">
        <v>469</v>
      </c>
      <c r="V318" s="58">
        <f>H318</f>
        <v>1</v>
      </c>
      <c r="W318" s="210"/>
      <c r="X318" s="165"/>
      <c r="Y318"/>
      <c r="Z318"/>
    </row>
    <row r="319" spans="3:26" ht="39.950000000000003" customHeight="1" x14ac:dyDescent="0.15">
      <c r="C319" s="177"/>
      <c r="D319" s="185"/>
      <c r="E319" s="177"/>
      <c r="F319" s="188"/>
      <c r="G319" s="9" t="s">
        <v>470</v>
      </c>
      <c r="H319" s="103">
        <v>1</v>
      </c>
      <c r="I319" s="216"/>
      <c r="J319" s="218"/>
      <c r="Q319" s="181"/>
      <c r="R319" s="207"/>
      <c r="S319" s="181"/>
      <c r="T319" s="190"/>
      <c r="U319" s="59" t="s">
        <v>470</v>
      </c>
      <c r="V319" s="60">
        <f>H319</f>
        <v>1</v>
      </c>
      <c r="W319" s="210"/>
      <c r="X319" s="165"/>
      <c r="Y319"/>
      <c r="Z319"/>
    </row>
    <row r="320" spans="3:26" ht="39.950000000000003" customHeight="1" x14ac:dyDescent="0.15">
      <c r="C320" s="177"/>
      <c r="D320" s="185"/>
      <c r="E320" s="177"/>
      <c r="F320" s="188"/>
      <c r="G320" s="9" t="s">
        <v>471</v>
      </c>
      <c r="H320" s="103">
        <v>1</v>
      </c>
      <c r="I320" s="216"/>
      <c r="J320" s="218"/>
      <c r="Q320" s="181"/>
      <c r="R320" s="207"/>
      <c r="S320" s="181"/>
      <c r="T320" s="190"/>
      <c r="U320" s="59" t="s">
        <v>471</v>
      </c>
      <c r="V320" s="60">
        <f>H320</f>
        <v>1</v>
      </c>
      <c r="W320" s="210"/>
      <c r="X320" s="165"/>
      <c r="Y320"/>
      <c r="Z320"/>
    </row>
    <row r="321" spans="3:28" ht="39.950000000000003" customHeight="1" x14ac:dyDescent="0.15">
      <c r="C321" s="177"/>
      <c r="D321" s="185"/>
      <c r="E321" s="177"/>
      <c r="F321" s="188"/>
      <c r="G321" s="9" t="s">
        <v>472</v>
      </c>
      <c r="H321" s="103">
        <v>1</v>
      </c>
      <c r="I321" s="216"/>
      <c r="J321" s="218"/>
      <c r="Q321" s="181"/>
      <c r="R321" s="207"/>
      <c r="S321" s="181"/>
      <c r="T321" s="190"/>
      <c r="U321" s="59" t="s">
        <v>472</v>
      </c>
      <c r="V321" s="60">
        <f>H321</f>
        <v>1</v>
      </c>
      <c r="W321" s="210"/>
      <c r="X321" s="165"/>
      <c r="Y321"/>
      <c r="Z321"/>
    </row>
    <row r="322" spans="3:28" ht="39.950000000000003" customHeight="1" thickBot="1" x14ac:dyDescent="0.2">
      <c r="C322" s="177"/>
      <c r="D322" s="185"/>
      <c r="E322" s="177"/>
      <c r="F322" s="188"/>
      <c r="G322" s="9" t="s">
        <v>473</v>
      </c>
      <c r="H322" s="104">
        <v>1</v>
      </c>
      <c r="I322" s="216"/>
      <c r="J322" s="218"/>
      <c r="Q322" s="181"/>
      <c r="R322" s="207"/>
      <c r="S322" s="181"/>
      <c r="T322" s="190"/>
      <c r="U322" s="59" t="s">
        <v>473</v>
      </c>
      <c r="V322" s="60">
        <f>H322</f>
        <v>1</v>
      </c>
      <c r="W322" s="210"/>
      <c r="X322" s="165"/>
      <c r="Y322"/>
      <c r="Z322"/>
    </row>
    <row r="323" spans="3:28" ht="39.950000000000003" customHeight="1" thickBot="1" x14ac:dyDescent="0.2">
      <c r="C323" s="177"/>
      <c r="D323" s="178" t="s">
        <v>276</v>
      </c>
      <c r="E323" s="221"/>
      <c r="F323" s="221"/>
      <c r="G323" s="222"/>
      <c r="H323" s="223"/>
      <c r="I323" s="44">
        <f>W323</f>
        <v>4</v>
      </c>
      <c r="J323" s="45">
        <f>X323</f>
        <v>4</v>
      </c>
      <c r="Q323" s="181"/>
      <c r="R323" s="182" t="s">
        <v>276</v>
      </c>
      <c r="S323" s="225"/>
      <c r="T323" s="225"/>
      <c r="U323" s="226"/>
      <c r="V323" s="219"/>
      <c r="W323" s="64">
        <f>IF(60&lt;Z323,4,IF(40&lt;Z323,3,IF(20&lt;Z323,2,IF(0&lt;=Z323,1))))</f>
        <v>4</v>
      </c>
      <c r="X323" s="79">
        <f>AVERAGE(W323)</f>
        <v>4</v>
      </c>
      <c r="Y323" s="1">
        <f>SUM(V325:V329)</f>
        <v>5</v>
      </c>
      <c r="Z323" s="56">
        <f>AVERAGE(V325:V329)*100</f>
        <v>100</v>
      </c>
    </row>
    <row r="324" spans="3:28" ht="39.950000000000003" customHeight="1" x14ac:dyDescent="0.15">
      <c r="C324" s="177"/>
      <c r="D324" s="185"/>
      <c r="E324" s="186" t="s">
        <v>279</v>
      </c>
      <c r="F324" s="179"/>
      <c r="G324" s="180"/>
      <c r="H324" s="224"/>
      <c r="I324" s="204"/>
      <c r="J324" s="205"/>
      <c r="Q324" s="181"/>
      <c r="R324" s="207"/>
      <c r="S324" s="208" t="s">
        <v>279</v>
      </c>
      <c r="T324" s="183"/>
      <c r="U324" s="184"/>
      <c r="V324" s="220"/>
      <c r="W324" s="209"/>
      <c r="X324" s="211"/>
      <c r="Y324"/>
      <c r="Z324"/>
    </row>
    <row r="325" spans="3:28" ht="39.950000000000003" customHeight="1" x14ac:dyDescent="0.15">
      <c r="C325" s="177"/>
      <c r="D325" s="185"/>
      <c r="E325" s="177"/>
      <c r="F325" s="33" t="s">
        <v>277</v>
      </c>
      <c r="G325" s="21" t="s">
        <v>474</v>
      </c>
      <c r="H325" s="105">
        <v>1</v>
      </c>
      <c r="I325" s="201"/>
      <c r="J325" s="206"/>
      <c r="Q325" s="181"/>
      <c r="R325" s="207"/>
      <c r="S325" s="181"/>
      <c r="T325" s="97" t="s">
        <v>277</v>
      </c>
      <c r="U325" s="78" t="s">
        <v>474</v>
      </c>
      <c r="V325" s="65">
        <f>H325</f>
        <v>1</v>
      </c>
      <c r="W325" s="210"/>
      <c r="X325" s="212"/>
      <c r="Y325"/>
      <c r="Z325"/>
    </row>
    <row r="326" spans="3:28" ht="39.950000000000003" customHeight="1" x14ac:dyDescent="0.15">
      <c r="C326" s="177"/>
      <c r="D326" s="185"/>
      <c r="E326" s="177"/>
      <c r="F326" s="187" t="s">
        <v>278</v>
      </c>
      <c r="G326" s="8" t="s">
        <v>475</v>
      </c>
      <c r="H326" s="102">
        <v>1</v>
      </c>
      <c r="I326" s="201"/>
      <c r="J326" s="206"/>
      <c r="Q326" s="181"/>
      <c r="R326" s="207"/>
      <c r="S326" s="181"/>
      <c r="T326" s="189" t="s">
        <v>278</v>
      </c>
      <c r="U326" s="57" t="s">
        <v>475</v>
      </c>
      <c r="V326" s="91">
        <f>H326</f>
        <v>1</v>
      </c>
      <c r="W326" s="210"/>
      <c r="X326" s="212"/>
      <c r="Y326"/>
      <c r="Z326"/>
    </row>
    <row r="327" spans="3:28" ht="39.950000000000003" customHeight="1" x14ac:dyDescent="0.15">
      <c r="C327" s="177"/>
      <c r="D327" s="185"/>
      <c r="E327" s="177"/>
      <c r="F327" s="188"/>
      <c r="G327" s="9" t="s">
        <v>476</v>
      </c>
      <c r="H327" s="104">
        <v>1</v>
      </c>
      <c r="I327" s="201"/>
      <c r="J327" s="206"/>
      <c r="Q327" s="181"/>
      <c r="R327" s="207"/>
      <c r="S327" s="181"/>
      <c r="T327" s="190"/>
      <c r="U327" s="59" t="s">
        <v>476</v>
      </c>
      <c r="V327" s="60">
        <f>H327</f>
        <v>1</v>
      </c>
      <c r="W327" s="210"/>
      <c r="X327" s="212"/>
      <c r="Y327"/>
      <c r="Z327"/>
    </row>
    <row r="328" spans="3:28" ht="39.950000000000003" customHeight="1" x14ac:dyDescent="0.15">
      <c r="C328" s="177"/>
      <c r="D328" s="185"/>
      <c r="E328" s="177"/>
      <c r="F328" s="10" t="s">
        <v>280</v>
      </c>
      <c r="G328" s="11" t="s">
        <v>477</v>
      </c>
      <c r="H328" s="105">
        <v>1</v>
      </c>
      <c r="I328" s="201"/>
      <c r="J328" s="206"/>
      <c r="Q328" s="181"/>
      <c r="R328" s="207"/>
      <c r="S328" s="181"/>
      <c r="T328" s="61" t="s">
        <v>280</v>
      </c>
      <c r="U328" s="62" t="s">
        <v>477</v>
      </c>
      <c r="V328" s="58">
        <f>H328</f>
        <v>1</v>
      </c>
      <c r="W328" s="210"/>
      <c r="X328" s="212"/>
      <c r="Y328"/>
      <c r="Z328"/>
    </row>
    <row r="329" spans="3:28" ht="39.950000000000003" customHeight="1" thickBot="1" x14ac:dyDescent="0.2">
      <c r="C329" s="177"/>
      <c r="D329" s="185"/>
      <c r="E329" s="177"/>
      <c r="F329" s="34" t="s">
        <v>281</v>
      </c>
      <c r="G329" s="32" t="s">
        <v>478</v>
      </c>
      <c r="H329" s="105">
        <v>1</v>
      </c>
      <c r="I329" s="201"/>
      <c r="J329" s="206"/>
      <c r="Q329" s="181"/>
      <c r="R329" s="207"/>
      <c r="S329" s="181"/>
      <c r="T329" s="99" t="s">
        <v>281</v>
      </c>
      <c r="U329" s="96" t="s">
        <v>478</v>
      </c>
      <c r="V329" s="91">
        <f>H329</f>
        <v>1</v>
      </c>
      <c r="W329" s="210"/>
      <c r="X329" s="212"/>
      <c r="Y329"/>
      <c r="Z329"/>
    </row>
    <row r="330" spans="3:28" ht="39.950000000000003" customHeight="1" thickBot="1" x14ac:dyDescent="0.2">
      <c r="C330" s="177"/>
      <c r="D330" s="178" t="s">
        <v>282</v>
      </c>
      <c r="E330" s="221"/>
      <c r="F330" s="221"/>
      <c r="G330" s="222"/>
      <c r="H330" s="223"/>
      <c r="I330" s="41">
        <f>W330</f>
        <v>4</v>
      </c>
      <c r="J330" s="38">
        <f>X330</f>
        <v>4</v>
      </c>
      <c r="Q330" s="181"/>
      <c r="R330" s="182" t="s">
        <v>282</v>
      </c>
      <c r="S330" s="225"/>
      <c r="T330" s="225"/>
      <c r="U330" s="226"/>
      <c r="V330" s="219"/>
      <c r="W330" s="64">
        <f>IF(67&lt;Z330,4,IF(34&lt;Z330,3,IF(0&lt;=Z330,1)))</f>
        <v>4</v>
      </c>
      <c r="X330" s="79">
        <f>AVERAGE(W330,W335,W338,W343)</f>
        <v>4</v>
      </c>
      <c r="Y330" s="1">
        <f>SUM(V332:V334)</f>
        <v>3</v>
      </c>
      <c r="Z330" s="56">
        <f>AVERAGE(V332:V334)*100</f>
        <v>100</v>
      </c>
    </row>
    <row r="331" spans="3:28" ht="39.950000000000003" customHeight="1" x14ac:dyDescent="0.15">
      <c r="C331" s="177"/>
      <c r="D331" s="185"/>
      <c r="E331" s="186" t="s">
        <v>283</v>
      </c>
      <c r="F331" s="179"/>
      <c r="G331" s="180"/>
      <c r="H331" s="224"/>
      <c r="I331" s="204"/>
      <c r="J331" s="246"/>
      <c r="Q331" s="181"/>
      <c r="R331" s="207"/>
      <c r="S331" s="208" t="s">
        <v>283</v>
      </c>
      <c r="T331" s="183"/>
      <c r="U331" s="184"/>
      <c r="V331" s="220"/>
      <c r="W331" s="209"/>
      <c r="X331" s="211"/>
      <c r="Y331"/>
      <c r="Z331"/>
    </row>
    <row r="332" spans="3:28" ht="39.950000000000003" customHeight="1" x14ac:dyDescent="0.15">
      <c r="C332" s="177"/>
      <c r="D332" s="185"/>
      <c r="E332" s="177"/>
      <c r="F332" s="187" t="s">
        <v>284</v>
      </c>
      <c r="G332" s="21" t="s">
        <v>507</v>
      </c>
      <c r="H332" s="102">
        <v>1</v>
      </c>
      <c r="I332" s="201"/>
      <c r="J332" s="247"/>
      <c r="Q332" s="181"/>
      <c r="R332" s="207"/>
      <c r="S332" s="181"/>
      <c r="T332" s="189" t="s">
        <v>284</v>
      </c>
      <c r="U332" s="78" t="s">
        <v>479</v>
      </c>
      <c r="V332" s="2">
        <f>H332</f>
        <v>1</v>
      </c>
      <c r="W332" s="210"/>
      <c r="X332" s="212"/>
      <c r="Y332"/>
      <c r="Z332"/>
    </row>
    <row r="333" spans="3:28" ht="39.950000000000003" customHeight="1" x14ac:dyDescent="0.15">
      <c r="C333" s="177"/>
      <c r="D333" s="185"/>
      <c r="E333" s="177"/>
      <c r="F333" s="213"/>
      <c r="G333" s="29" t="s">
        <v>480</v>
      </c>
      <c r="H333" s="104">
        <v>1</v>
      </c>
      <c r="I333" s="201"/>
      <c r="J333" s="247"/>
      <c r="Q333" s="181"/>
      <c r="R333" s="207"/>
      <c r="S333" s="181"/>
      <c r="T333" s="214"/>
      <c r="U333" s="93" t="s">
        <v>480</v>
      </c>
      <c r="V333" s="68">
        <f>H333</f>
        <v>1</v>
      </c>
      <c r="W333" s="210"/>
      <c r="X333" s="212"/>
      <c r="Y333"/>
      <c r="Z333"/>
    </row>
    <row r="334" spans="3:28" ht="39.950000000000003" customHeight="1" thickBot="1" x14ac:dyDescent="0.2">
      <c r="C334" s="177"/>
      <c r="D334" s="185"/>
      <c r="E334" s="177"/>
      <c r="F334" s="34" t="s">
        <v>285</v>
      </c>
      <c r="G334" s="32" t="s">
        <v>481</v>
      </c>
      <c r="H334" s="105">
        <v>1</v>
      </c>
      <c r="I334" s="201"/>
      <c r="J334" s="247"/>
      <c r="Q334" s="181"/>
      <c r="R334" s="207"/>
      <c r="S334" s="181"/>
      <c r="T334" s="99" t="s">
        <v>285</v>
      </c>
      <c r="U334" s="96" t="s">
        <v>481</v>
      </c>
      <c r="V334" s="91">
        <f>H334</f>
        <v>1</v>
      </c>
      <c r="W334" s="210"/>
      <c r="X334" s="212"/>
      <c r="Y334"/>
      <c r="Z334"/>
    </row>
    <row r="335" spans="3:28" ht="39.950000000000003" customHeight="1" thickBot="1" x14ac:dyDescent="0.2">
      <c r="C335" s="177"/>
      <c r="D335" s="185"/>
      <c r="E335" s="193" t="s">
        <v>286</v>
      </c>
      <c r="F335" s="194"/>
      <c r="G335" s="195"/>
      <c r="H335" s="14"/>
      <c r="I335" s="44">
        <f>W335</f>
        <v>4</v>
      </c>
      <c r="J335" s="247"/>
      <c r="Q335" s="181"/>
      <c r="R335" s="207"/>
      <c r="S335" s="198" t="s">
        <v>286</v>
      </c>
      <c r="T335" s="199"/>
      <c r="U335" s="200"/>
      <c r="V335" s="67"/>
      <c r="W335" s="64">
        <f>IF(50&lt;Z335,4,IF(0&lt;Z335,2,IF(0&lt;=Z335,1)))</f>
        <v>4</v>
      </c>
      <c r="X335" s="212"/>
      <c r="Y335" s="98">
        <f>SUM(V336:V337)</f>
        <v>2</v>
      </c>
      <c r="Z335" s="56">
        <f>AVERAGE(V336:V337)*100</f>
        <v>100</v>
      </c>
    </row>
    <row r="336" spans="3:28" ht="39.950000000000003" customHeight="1" x14ac:dyDescent="0.15">
      <c r="C336" s="177"/>
      <c r="D336" s="185"/>
      <c r="E336" s="177"/>
      <c r="F336" s="187" t="s">
        <v>287</v>
      </c>
      <c r="G336" s="21" t="s">
        <v>482</v>
      </c>
      <c r="H336" s="102">
        <v>1</v>
      </c>
      <c r="I336" s="204"/>
      <c r="J336" s="247"/>
      <c r="Q336" s="181"/>
      <c r="R336" s="207"/>
      <c r="S336" s="181"/>
      <c r="T336" s="189" t="s">
        <v>287</v>
      </c>
      <c r="U336" s="78" t="s">
        <v>482</v>
      </c>
      <c r="V336" s="2">
        <f>H336</f>
        <v>1</v>
      </c>
      <c r="W336" s="209"/>
      <c r="X336" s="212"/>
      <c r="Y336"/>
      <c r="Z336"/>
      <c r="AB336" s="22"/>
    </row>
    <row r="337" spans="3:26" ht="39.950000000000003" customHeight="1" thickBot="1" x14ac:dyDescent="0.2">
      <c r="C337" s="177"/>
      <c r="D337" s="185"/>
      <c r="E337" s="177"/>
      <c r="F337" s="188"/>
      <c r="G337" s="18" t="s">
        <v>483</v>
      </c>
      <c r="H337" s="104">
        <v>1</v>
      </c>
      <c r="I337" s="201"/>
      <c r="J337" s="247"/>
      <c r="Q337" s="181"/>
      <c r="R337" s="207"/>
      <c r="S337" s="181"/>
      <c r="T337" s="190"/>
      <c r="U337" s="77" t="s">
        <v>483</v>
      </c>
      <c r="V337" s="60">
        <f>H337</f>
        <v>1</v>
      </c>
      <c r="W337" s="210"/>
      <c r="X337" s="212"/>
      <c r="Y337"/>
      <c r="Z337"/>
    </row>
    <row r="338" spans="3:26" ht="39.950000000000003" customHeight="1" thickBot="1" x14ac:dyDescent="0.2">
      <c r="C338" s="191"/>
      <c r="D338" s="191"/>
      <c r="E338" s="186" t="s">
        <v>288</v>
      </c>
      <c r="F338" s="179"/>
      <c r="G338" s="180"/>
      <c r="H338" s="14"/>
      <c r="I338" s="40">
        <f>W338</f>
        <v>4</v>
      </c>
      <c r="J338" s="247"/>
      <c r="Q338" s="196"/>
      <c r="R338" s="196"/>
      <c r="S338" s="208" t="s">
        <v>288</v>
      </c>
      <c r="T338" s="183"/>
      <c r="U338" s="184"/>
      <c r="V338" s="67"/>
      <c r="W338" s="54">
        <f>IF(75&lt;Z338,4,IF(50&lt;Z338,3,IF(25&lt;Z338,2,IF(0&lt;=Z338,1))))</f>
        <v>4</v>
      </c>
      <c r="X338" s="212"/>
      <c r="Y338" s="98">
        <f>SUM(V339:V342)</f>
        <v>4</v>
      </c>
      <c r="Z338" s="56">
        <f>AVERAGE(V339:V342)*100</f>
        <v>100</v>
      </c>
    </row>
    <row r="339" spans="3:26" ht="39.950000000000003" customHeight="1" x14ac:dyDescent="0.15">
      <c r="C339" s="191"/>
      <c r="D339" s="191"/>
      <c r="E339" s="191"/>
      <c r="F339" s="187" t="s">
        <v>289</v>
      </c>
      <c r="G339" s="21" t="s">
        <v>507</v>
      </c>
      <c r="H339" s="102">
        <v>1</v>
      </c>
      <c r="I339" s="243"/>
      <c r="J339" s="247"/>
      <c r="Q339" s="196"/>
      <c r="R339" s="196"/>
      <c r="S339" s="196"/>
      <c r="T339" s="189" t="s">
        <v>289</v>
      </c>
      <c r="U339" s="78" t="s">
        <v>479</v>
      </c>
      <c r="V339" s="2">
        <f>H339</f>
        <v>1</v>
      </c>
      <c r="W339" s="231"/>
      <c r="X339" s="212"/>
      <c r="Y339"/>
      <c r="Z339"/>
    </row>
    <row r="340" spans="3:26" ht="39.950000000000003" customHeight="1" x14ac:dyDescent="0.15">
      <c r="C340" s="191"/>
      <c r="D340" s="191"/>
      <c r="E340" s="191"/>
      <c r="F340" s="188"/>
      <c r="G340" s="18" t="s">
        <v>484</v>
      </c>
      <c r="H340" s="103">
        <v>1</v>
      </c>
      <c r="I340" s="244"/>
      <c r="J340" s="247"/>
      <c r="Q340" s="196"/>
      <c r="R340" s="196"/>
      <c r="S340" s="196"/>
      <c r="T340" s="190"/>
      <c r="U340" s="77" t="s">
        <v>484</v>
      </c>
      <c r="V340" s="60">
        <f>H340</f>
        <v>1</v>
      </c>
      <c r="W340" s="242"/>
      <c r="X340" s="212"/>
      <c r="Y340"/>
      <c r="Z340"/>
    </row>
    <row r="341" spans="3:26" ht="39.950000000000003" customHeight="1" x14ac:dyDescent="0.15">
      <c r="C341" s="191"/>
      <c r="D341" s="191"/>
      <c r="E341" s="191"/>
      <c r="F341" s="213"/>
      <c r="G341" s="29" t="s">
        <v>485</v>
      </c>
      <c r="H341" s="104">
        <v>1</v>
      </c>
      <c r="I341" s="244"/>
      <c r="J341" s="247"/>
      <c r="Q341" s="196"/>
      <c r="R341" s="196"/>
      <c r="S341" s="196"/>
      <c r="T341" s="214"/>
      <c r="U341" s="93" t="s">
        <v>485</v>
      </c>
      <c r="V341" s="68">
        <f>H341</f>
        <v>1</v>
      </c>
      <c r="W341" s="242"/>
      <c r="X341" s="212"/>
      <c r="Y341"/>
      <c r="Z341"/>
    </row>
    <row r="342" spans="3:26" ht="39.950000000000003" customHeight="1" thickBot="1" x14ac:dyDescent="0.2">
      <c r="C342" s="191"/>
      <c r="D342" s="191"/>
      <c r="E342" s="191"/>
      <c r="F342" s="34" t="s">
        <v>290</v>
      </c>
      <c r="G342" s="32" t="s">
        <v>481</v>
      </c>
      <c r="H342" s="102">
        <v>1</v>
      </c>
      <c r="I342" s="244"/>
      <c r="J342" s="247"/>
      <c r="Q342" s="196"/>
      <c r="R342" s="196"/>
      <c r="S342" s="196"/>
      <c r="T342" s="99" t="s">
        <v>290</v>
      </c>
      <c r="U342" s="96" t="s">
        <v>481</v>
      </c>
      <c r="V342" s="91">
        <f>H342</f>
        <v>1</v>
      </c>
      <c r="W342" s="242"/>
      <c r="X342" s="212"/>
      <c r="Y342"/>
      <c r="Z342"/>
    </row>
    <row r="343" spans="3:26" ht="39.950000000000003" customHeight="1" thickBot="1" x14ac:dyDescent="0.2">
      <c r="C343" s="191"/>
      <c r="D343" s="191"/>
      <c r="E343" s="193" t="s">
        <v>609</v>
      </c>
      <c r="F343" s="194"/>
      <c r="G343" s="195"/>
      <c r="H343" s="14"/>
      <c r="I343" s="40">
        <f>W343</f>
        <v>4</v>
      </c>
      <c r="J343" s="247"/>
      <c r="Q343" s="196"/>
      <c r="R343" s="196"/>
      <c r="S343" s="193" t="s">
        <v>609</v>
      </c>
      <c r="T343" s="194"/>
      <c r="U343" s="195"/>
      <c r="V343" s="67"/>
      <c r="W343" s="54">
        <f>IF(50&lt;Z343,4,IF(0&lt;Z343,2,IF(0&lt;=Z343,1)))</f>
        <v>4</v>
      </c>
      <c r="X343" s="212"/>
      <c r="Y343" s="98">
        <f>SUM(V344:V345)</f>
        <v>2</v>
      </c>
      <c r="Z343" s="56">
        <f>AVERAGE(V344:V345)*100</f>
        <v>100</v>
      </c>
    </row>
    <row r="344" spans="3:26" ht="39.950000000000003" customHeight="1" x14ac:dyDescent="0.15">
      <c r="C344" s="191"/>
      <c r="D344" s="191"/>
      <c r="E344" s="191"/>
      <c r="F344" s="187" t="s">
        <v>610</v>
      </c>
      <c r="G344" s="21" t="s">
        <v>611</v>
      </c>
      <c r="H344" s="102">
        <v>1</v>
      </c>
      <c r="I344" s="243"/>
      <c r="J344" s="247"/>
      <c r="Q344" s="196"/>
      <c r="R344" s="196"/>
      <c r="S344" s="191"/>
      <c r="T344" s="187" t="s">
        <v>610</v>
      </c>
      <c r="U344" s="21" t="s">
        <v>611</v>
      </c>
      <c r="V344" s="2">
        <f>H344</f>
        <v>1</v>
      </c>
      <c r="W344" s="231"/>
      <c r="X344" s="212"/>
      <c r="Y344"/>
      <c r="Z344"/>
    </row>
    <row r="345" spans="3:26" ht="39.950000000000003" customHeight="1" thickBot="1" x14ac:dyDescent="0.2">
      <c r="C345" s="191"/>
      <c r="D345" s="191"/>
      <c r="E345" s="191"/>
      <c r="F345" s="188"/>
      <c r="G345" s="18" t="s">
        <v>483</v>
      </c>
      <c r="H345" s="104">
        <v>1</v>
      </c>
      <c r="I345" s="244"/>
      <c r="J345" s="248"/>
      <c r="Q345" s="196"/>
      <c r="R345" s="196"/>
      <c r="S345" s="191"/>
      <c r="T345" s="188"/>
      <c r="U345" s="18" t="s">
        <v>483</v>
      </c>
      <c r="V345" s="68">
        <f>H345</f>
        <v>1</v>
      </c>
      <c r="W345" s="232"/>
      <c r="X345" s="245"/>
      <c r="Y345"/>
      <c r="Z345"/>
    </row>
    <row r="346" spans="3:26" ht="39.950000000000003" customHeight="1" thickBot="1" x14ac:dyDescent="0.2">
      <c r="C346" s="191"/>
      <c r="D346" s="193" t="s">
        <v>291</v>
      </c>
      <c r="E346" s="194"/>
      <c r="F346" s="194"/>
      <c r="G346" s="195"/>
      <c r="H346" s="223"/>
      <c r="I346" s="40">
        <f>W346</f>
        <v>4</v>
      </c>
      <c r="J346" s="38">
        <f>X346</f>
        <v>4</v>
      </c>
      <c r="Q346" s="196"/>
      <c r="R346" s="198" t="s">
        <v>291</v>
      </c>
      <c r="S346" s="199"/>
      <c r="T346" s="199"/>
      <c r="U346" s="200"/>
      <c r="V346" s="219"/>
      <c r="W346" s="54">
        <f>IF(50&lt;Z346,4,IF(0&lt;Z346,2,IF(0&lt;=Z346,1)))</f>
        <v>4</v>
      </c>
      <c r="X346" s="55">
        <f>AVERAGE(W346)</f>
        <v>4</v>
      </c>
      <c r="Y346" s="98">
        <f>SUM(V348:V349)</f>
        <v>2</v>
      </c>
      <c r="Z346" s="56">
        <f>AVERAGE(V348:V349)*100</f>
        <v>100</v>
      </c>
    </row>
    <row r="347" spans="3:26" ht="39.950000000000003" customHeight="1" x14ac:dyDescent="0.15">
      <c r="C347" s="191"/>
      <c r="D347" s="112"/>
      <c r="E347" s="186" t="s">
        <v>613</v>
      </c>
      <c r="F347" s="179"/>
      <c r="G347" s="180"/>
      <c r="H347" s="233"/>
      <c r="I347" s="235"/>
      <c r="J347" s="238"/>
      <c r="Q347" s="196"/>
      <c r="R347" s="116"/>
      <c r="S347" s="208" t="s">
        <v>283</v>
      </c>
      <c r="T347" s="183"/>
      <c r="U347" s="184"/>
      <c r="V347" s="234"/>
      <c r="W347" s="209"/>
      <c r="X347" s="227"/>
      <c r="Y347"/>
      <c r="Z347"/>
    </row>
    <row r="348" spans="3:26" ht="39.950000000000003" customHeight="1" x14ac:dyDescent="0.15">
      <c r="C348" s="191"/>
      <c r="D348" s="112"/>
      <c r="E348" s="191" t="s">
        <v>612</v>
      </c>
      <c r="F348" s="187" t="s">
        <v>292</v>
      </c>
      <c r="G348" s="21" t="s">
        <v>486</v>
      </c>
      <c r="H348" s="114">
        <v>1</v>
      </c>
      <c r="I348" s="236"/>
      <c r="J348" s="239"/>
      <c r="Q348" s="196"/>
      <c r="R348" s="116"/>
      <c r="S348" s="196"/>
      <c r="T348" s="189" t="s">
        <v>292</v>
      </c>
      <c r="U348" s="78" t="s">
        <v>486</v>
      </c>
      <c r="V348" s="111">
        <f>H348</f>
        <v>1</v>
      </c>
      <c r="W348" s="210"/>
      <c r="X348" s="228"/>
      <c r="Y348"/>
      <c r="Z348"/>
    </row>
    <row r="349" spans="3:26" ht="39.950000000000003" customHeight="1" x14ac:dyDescent="0.15">
      <c r="C349" s="191"/>
      <c r="D349" s="113"/>
      <c r="E349" s="191"/>
      <c r="F349" s="188"/>
      <c r="G349" s="18" t="s">
        <v>487</v>
      </c>
      <c r="H349" s="115">
        <v>1</v>
      </c>
      <c r="I349" s="237"/>
      <c r="J349" s="240"/>
      <c r="Q349" s="196"/>
      <c r="R349" s="117"/>
      <c r="S349" s="196"/>
      <c r="T349" s="190"/>
      <c r="U349" s="77" t="s">
        <v>487</v>
      </c>
      <c r="V349" s="118">
        <f>H349</f>
        <v>1</v>
      </c>
      <c r="W349" s="241"/>
      <c r="X349" s="229"/>
      <c r="Y349"/>
      <c r="Z349"/>
    </row>
    <row r="350" spans="3:26" ht="39.950000000000003" customHeight="1" thickBot="1" x14ac:dyDescent="0.2">
      <c r="C350" s="167" t="s">
        <v>293</v>
      </c>
      <c r="D350" s="168"/>
      <c r="E350" s="168"/>
      <c r="F350" s="168"/>
      <c r="G350" s="169"/>
      <c r="H350" s="170"/>
      <c r="I350" s="27"/>
      <c r="J350" s="28"/>
      <c r="Q350" s="172" t="s">
        <v>293</v>
      </c>
      <c r="R350" s="173"/>
      <c r="S350" s="173"/>
      <c r="T350" s="173"/>
      <c r="U350" s="174"/>
      <c r="V350" s="230"/>
      <c r="W350" s="85"/>
      <c r="X350" s="92"/>
      <c r="Y350" s="52"/>
      <c r="Z350" s="53"/>
    </row>
    <row r="351" spans="3:26" ht="39.950000000000003" customHeight="1" thickBot="1" x14ac:dyDescent="0.2">
      <c r="C351" s="177"/>
      <c r="D351" s="178" t="s">
        <v>294</v>
      </c>
      <c r="E351" s="179"/>
      <c r="F351" s="179"/>
      <c r="G351" s="180"/>
      <c r="H351" s="171"/>
      <c r="I351" s="37">
        <f>W351</f>
        <v>4</v>
      </c>
      <c r="J351" s="38">
        <f>X351</f>
        <v>4</v>
      </c>
      <c r="Q351" s="181"/>
      <c r="R351" s="182" t="s">
        <v>294</v>
      </c>
      <c r="S351" s="183"/>
      <c r="T351" s="183"/>
      <c r="U351" s="184"/>
      <c r="V351" s="176"/>
      <c r="W351" s="54">
        <f>IF(67&lt;Z351,4,IF(50&lt;Z351,3,IF(34&lt;Z351,2,IF(0&lt;=Z351,1))))</f>
        <v>4</v>
      </c>
      <c r="X351" s="55">
        <f>AVERAGE(W351)</f>
        <v>4</v>
      </c>
      <c r="Y351" s="1">
        <f>SUM(V353:V358)</f>
        <v>6</v>
      </c>
      <c r="Z351" s="56">
        <f>AVERAGE(V353:V358)*100</f>
        <v>100</v>
      </c>
    </row>
    <row r="352" spans="3:26" ht="39.950000000000003" customHeight="1" x14ac:dyDescent="0.15">
      <c r="C352" s="177"/>
      <c r="D352" s="185"/>
      <c r="E352" s="186" t="s">
        <v>295</v>
      </c>
      <c r="F352" s="179"/>
      <c r="G352" s="180"/>
      <c r="H352" s="171"/>
      <c r="I352" s="215"/>
      <c r="J352" s="217"/>
      <c r="Q352" s="181"/>
      <c r="R352" s="207"/>
      <c r="S352" s="208" t="s">
        <v>295</v>
      </c>
      <c r="T352" s="183"/>
      <c r="U352" s="184"/>
      <c r="V352" s="176"/>
      <c r="W352" s="209"/>
      <c r="X352" s="164"/>
      <c r="Y352"/>
      <c r="Z352"/>
    </row>
    <row r="353" spans="3:26" ht="39.950000000000003" customHeight="1" x14ac:dyDescent="0.15">
      <c r="C353" s="177"/>
      <c r="D353" s="185"/>
      <c r="E353" s="177"/>
      <c r="F353" s="187" t="s">
        <v>296</v>
      </c>
      <c r="G353" s="8" t="s">
        <v>593</v>
      </c>
      <c r="H353" s="102">
        <v>1</v>
      </c>
      <c r="I353" s="216"/>
      <c r="J353" s="218"/>
      <c r="Q353" s="181"/>
      <c r="R353" s="207"/>
      <c r="S353" s="181"/>
      <c r="T353" s="189" t="s">
        <v>296</v>
      </c>
      <c r="U353" s="57" t="s">
        <v>488</v>
      </c>
      <c r="V353" s="58">
        <f t="shared" ref="V353:V358" si="13">H353</f>
        <v>1</v>
      </c>
      <c r="W353" s="210"/>
      <c r="X353" s="165"/>
      <c r="Y353"/>
      <c r="Z353"/>
    </row>
    <row r="354" spans="3:26" ht="39.950000000000003" customHeight="1" x14ac:dyDescent="0.15">
      <c r="C354" s="177"/>
      <c r="D354" s="185"/>
      <c r="E354" s="177"/>
      <c r="F354" s="188"/>
      <c r="G354" s="9" t="s">
        <v>489</v>
      </c>
      <c r="H354" s="104">
        <v>1</v>
      </c>
      <c r="I354" s="216"/>
      <c r="J354" s="218"/>
      <c r="Q354" s="181"/>
      <c r="R354" s="207"/>
      <c r="S354" s="181"/>
      <c r="T354" s="190"/>
      <c r="U354" s="59" t="s">
        <v>489</v>
      </c>
      <c r="V354" s="68">
        <f t="shared" si="13"/>
        <v>1</v>
      </c>
      <c r="W354" s="210"/>
      <c r="X354" s="165"/>
      <c r="Y354"/>
      <c r="Z354"/>
    </row>
    <row r="355" spans="3:26" ht="39.950000000000003" customHeight="1" x14ac:dyDescent="0.15">
      <c r="C355" s="177"/>
      <c r="D355" s="185"/>
      <c r="E355" s="177"/>
      <c r="F355" s="187" t="s">
        <v>297</v>
      </c>
      <c r="G355" s="8" t="s">
        <v>490</v>
      </c>
      <c r="H355" s="102">
        <v>1</v>
      </c>
      <c r="I355" s="216"/>
      <c r="J355" s="218"/>
      <c r="Q355" s="181"/>
      <c r="R355" s="207"/>
      <c r="S355" s="181"/>
      <c r="T355" s="189" t="s">
        <v>297</v>
      </c>
      <c r="U355" s="57" t="s">
        <v>490</v>
      </c>
      <c r="V355" s="2">
        <f t="shared" si="13"/>
        <v>1</v>
      </c>
      <c r="W355" s="210"/>
      <c r="X355" s="165"/>
      <c r="Y355"/>
      <c r="Z355"/>
    </row>
    <row r="356" spans="3:26" ht="39.950000000000003" customHeight="1" x14ac:dyDescent="0.15">
      <c r="C356" s="177"/>
      <c r="D356" s="185"/>
      <c r="E356" s="177"/>
      <c r="F356" s="213"/>
      <c r="G356" s="29" t="s">
        <v>491</v>
      </c>
      <c r="H356" s="104">
        <v>1</v>
      </c>
      <c r="I356" s="216"/>
      <c r="J356" s="218"/>
      <c r="Q356" s="181"/>
      <c r="R356" s="207"/>
      <c r="S356" s="181"/>
      <c r="T356" s="214"/>
      <c r="U356" s="93" t="s">
        <v>491</v>
      </c>
      <c r="V356" s="68">
        <f t="shared" si="13"/>
        <v>1</v>
      </c>
      <c r="W356" s="210"/>
      <c r="X356" s="165"/>
      <c r="Y356"/>
      <c r="Z356"/>
    </row>
    <row r="357" spans="3:26" ht="39.950000000000003" customHeight="1" x14ac:dyDescent="0.15">
      <c r="C357" s="177"/>
      <c r="D357" s="185"/>
      <c r="E357" s="177"/>
      <c r="F357" s="188" t="s">
        <v>298</v>
      </c>
      <c r="G357" s="17" t="s">
        <v>492</v>
      </c>
      <c r="H357" s="104">
        <v>1</v>
      </c>
      <c r="I357" s="216"/>
      <c r="J357" s="218"/>
      <c r="Q357" s="181"/>
      <c r="R357" s="207"/>
      <c r="S357" s="181"/>
      <c r="T357" s="190" t="s">
        <v>298</v>
      </c>
      <c r="U357" s="71" t="s">
        <v>492</v>
      </c>
      <c r="V357" s="91">
        <f t="shared" si="13"/>
        <v>1</v>
      </c>
      <c r="W357" s="210"/>
      <c r="X357" s="165"/>
      <c r="Y357"/>
      <c r="Z357"/>
    </row>
    <row r="358" spans="3:26" ht="39.950000000000003" customHeight="1" thickBot="1" x14ac:dyDescent="0.2">
      <c r="C358" s="177"/>
      <c r="D358" s="185"/>
      <c r="E358" s="177"/>
      <c r="F358" s="188"/>
      <c r="G358" s="9" t="s">
        <v>493</v>
      </c>
      <c r="H358" s="104">
        <v>1</v>
      </c>
      <c r="I358" s="216"/>
      <c r="J358" s="218"/>
      <c r="Q358" s="181"/>
      <c r="R358" s="207"/>
      <c r="S358" s="181"/>
      <c r="T358" s="190"/>
      <c r="U358" s="59" t="s">
        <v>493</v>
      </c>
      <c r="V358" s="60">
        <f t="shared" si="13"/>
        <v>1</v>
      </c>
      <c r="W358" s="210"/>
      <c r="X358" s="165"/>
      <c r="Y358"/>
      <c r="Z358"/>
    </row>
    <row r="359" spans="3:26" ht="39.950000000000003" customHeight="1" thickBot="1" x14ac:dyDescent="0.2">
      <c r="C359" s="177"/>
      <c r="D359" s="178" t="s">
        <v>299</v>
      </c>
      <c r="E359" s="221"/>
      <c r="F359" s="221"/>
      <c r="G359" s="222"/>
      <c r="H359" s="223"/>
      <c r="I359" s="44">
        <f>W359</f>
        <v>4</v>
      </c>
      <c r="J359" s="45">
        <f>X359</f>
        <v>4</v>
      </c>
      <c r="Q359" s="181"/>
      <c r="R359" s="182" t="s">
        <v>299</v>
      </c>
      <c r="S359" s="225"/>
      <c r="T359" s="225"/>
      <c r="U359" s="226"/>
      <c r="V359" s="219"/>
      <c r="W359" s="64">
        <f>IF(60&lt;Z359,4,IF(40&lt;Z359,3,IF(20&lt;Z359,2,IF(0&lt;=Z359,1))))</f>
        <v>4</v>
      </c>
      <c r="X359" s="79">
        <f>AVERAGE(W359)</f>
        <v>4</v>
      </c>
      <c r="Y359" s="1">
        <f>SUM(V361:V365)</f>
        <v>5</v>
      </c>
      <c r="Z359" s="56">
        <f>AVERAGE(V361:V365)*100</f>
        <v>100</v>
      </c>
    </row>
    <row r="360" spans="3:26" ht="39.950000000000003" customHeight="1" x14ac:dyDescent="0.15">
      <c r="C360" s="177"/>
      <c r="D360" s="185"/>
      <c r="E360" s="186" t="s">
        <v>300</v>
      </c>
      <c r="F360" s="179"/>
      <c r="G360" s="180"/>
      <c r="H360" s="224"/>
      <c r="I360" s="204"/>
      <c r="J360" s="205"/>
      <c r="Q360" s="181"/>
      <c r="R360" s="207"/>
      <c r="S360" s="208" t="s">
        <v>300</v>
      </c>
      <c r="T360" s="183"/>
      <c r="U360" s="184"/>
      <c r="V360" s="220"/>
      <c r="W360" s="209"/>
      <c r="X360" s="211"/>
      <c r="Y360"/>
      <c r="Z360"/>
    </row>
    <row r="361" spans="3:26" ht="39.950000000000003" customHeight="1" x14ac:dyDescent="0.15">
      <c r="C361" s="177"/>
      <c r="D361" s="185"/>
      <c r="E361" s="177"/>
      <c r="F361" s="187" t="s">
        <v>301</v>
      </c>
      <c r="G361" s="8" t="s">
        <v>608</v>
      </c>
      <c r="H361" s="102">
        <v>1</v>
      </c>
      <c r="I361" s="201"/>
      <c r="J361" s="206"/>
      <c r="Q361" s="181"/>
      <c r="R361" s="207"/>
      <c r="S361" s="181"/>
      <c r="T361" s="189" t="s">
        <v>301</v>
      </c>
      <c r="U361" s="57" t="s">
        <v>494</v>
      </c>
      <c r="V361" s="2">
        <f>H361</f>
        <v>1</v>
      </c>
      <c r="W361" s="210"/>
      <c r="X361" s="212"/>
      <c r="Y361"/>
      <c r="Z361"/>
    </row>
    <row r="362" spans="3:26" ht="39.950000000000003" customHeight="1" x14ac:dyDescent="0.15">
      <c r="C362" s="177"/>
      <c r="D362" s="185"/>
      <c r="E362" s="177"/>
      <c r="F362" s="213"/>
      <c r="G362" s="29" t="s">
        <v>495</v>
      </c>
      <c r="H362" s="104">
        <v>1</v>
      </c>
      <c r="I362" s="201"/>
      <c r="J362" s="206"/>
      <c r="Q362" s="181"/>
      <c r="R362" s="207"/>
      <c r="S362" s="181"/>
      <c r="T362" s="214"/>
      <c r="U362" s="93" t="s">
        <v>495</v>
      </c>
      <c r="V362" s="68">
        <f>H362</f>
        <v>1</v>
      </c>
      <c r="W362" s="210"/>
      <c r="X362" s="212"/>
      <c r="Y362"/>
      <c r="Z362"/>
    </row>
    <row r="363" spans="3:26" ht="39.950000000000003" customHeight="1" x14ac:dyDescent="0.15">
      <c r="C363" s="177"/>
      <c r="D363" s="185"/>
      <c r="E363" s="177"/>
      <c r="F363" s="188" t="s">
        <v>302</v>
      </c>
      <c r="G363" s="17" t="s">
        <v>496</v>
      </c>
      <c r="H363" s="102">
        <v>1</v>
      </c>
      <c r="I363" s="201"/>
      <c r="J363" s="206"/>
      <c r="Q363" s="181"/>
      <c r="R363" s="207"/>
      <c r="S363" s="181"/>
      <c r="T363" s="190" t="s">
        <v>302</v>
      </c>
      <c r="U363" s="71" t="s">
        <v>496</v>
      </c>
      <c r="V363" s="91">
        <f>H363</f>
        <v>1</v>
      </c>
      <c r="W363" s="210"/>
      <c r="X363" s="212"/>
      <c r="Y363"/>
      <c r="Z363"/>
    </row>
    <row r="364" spans="3:26" ht="39.950000000000003" customHeight="1" x14ac:dyDescent="0.15">
      <c r="C364" s="177"/>
      <c r="D364" s="185"/>
      <c r="E364" s="177"/>
      <c r="F364" s="188"/>
      <c r="G364" s="9" t="s">
        <v>497</v>
      </c>
      <c r="H364" s="103">
        <v>1</v>
      </c>
      <c r="I364" s="201"/>
      <c r="J364" s="206"/>
      <c r="Q364" s="181"/>
      <c r="R364" s="207"/>
      <c r="S364" s="181"/>
      <c r="T364" s="190"/>
      <c r="U364" s="59" t="s">
        <v>497</v>
      </c>
      <c r="V364" s="60">
        <f>H364</f>
        <v>1</v>
      </c>
      <c r="W364" s="210"/>
      <c r="X364" s="212"/>
      <c r="Y364"/>
      <c r="Z364"/>
    </row>
    <row r="365" spans="3:26" ht="39.950000000000003" customHeight="1" x14ac:dyDescent="0.15">
      <c r="C365" s="177"/>
      <c r="D365" s="185"/>
      <c r="E365" s="177"/>
      <c r="F365" s="188"/>
      <c r="G365" s="9" t="s">
        <v>498</v>
      </c>
      <c r="H365" s="104">
        <v>1</v>
      </c>
      <c r="I365" s="201"/>
      <c r="J365" s="206"/>
      <c r="Q365" s="181"/>
      <c r="R365" s="207"/>
      <c r="S365" s="181"/>
      <c r="T365" s="190"/>
      <c r="U365" s="59" t="s">
        <v>498</v>
      </c>
      <c r="V365" s="68">
        <f>H365</f>
        <v>1</v>
      </c>
      <c r="W365" s="210"/>
      <c r="X365" s="212"/>
      <c r="Y365"/>
      <c r="Z365"/>
    </row>
    <row r="366" spans="3:26" ht="39.950000000000003" customHeight="1" thickBot="1" x14ac:dyDescent="0.2">
      <c r="C366" s="167" t="s">
        <v>303</v>
      </c>
      <c r="D366" s="168"/>
      <c r="E366" s="168"/>
      <c r="F366" s="168"/>
      <c r="G366" s="169"/>
      <c r="H366" s="170"/>
      <c r="I366" s="27"/>
      <c r="J366" s="28"/>
      <c r="Q366" s="172" t="s">
        <v>303</v>
      </c>
      <c r="R366" s="173"/>
      <c r="S366" s="173"/>
      <c r="T366" s="173"/>
      <c r="U366" s="174"/>
      <c r="V366" s="175"/>
      <c r="W366" s="69"/>
      <c r="X366" s="92"/>
      <c r="Y366" s="52"/>
      <c r="Z366" s="53"/>
    </row>
    <row r="367" spans="3:26" ht="39.950000000000003" customHeight="1" thickBot="1" x14ac:dyDescent="0.2">
      <c r="C367" s="177"/>
      <c r="D367" s="178" t="s">
        <v>304</v>
      </c>
      <c r="E367" s="179"/>
      <c r="F367" s="179"/>
      <c r="G367" s="180"/>
      <c r="H367" s="171"/>
      <c r="I367" s="37">
        <f>W367</f>
        <v>4</v>
      </c>
      <c r="J367" s="38">
        <f>X367</f>
        <v>4</v>
      </c>
      <c r="Q367" s="181"/>
      <c r="R367" s="182" t="s">
        <v>304</v>
      </c>
      <c r="S367" s="183"/>
      <c r="T367" s="183"/>
      <c r="U367" s="184"/>
      <c r="V367" s="176"/>
      <c r="W367" s="54">
        <f>IF(67&lt;Z367,4,IF(34&lt;Z367,3,IF(0&lt;=Z367,1)))</f>
        <v>4</v>
      </c>
      <c r="X367" s="55">
        <f>AVERAGE(W367,W372)</f>
        <v>4</v>
      </c>
      <c r="Y367" s="1">
        <f>SUM(V369:V371)</f>
        <v>3</v>
      </c>
      <c r="Z367" s="56">
        <f>AVERAGE(V369:V371)*100</f>
        <v>100</v>
      </c>
    </row>
    <row r="368" spans="3:26" ht="39.950000000000003" customHeight="1" x14ac:dyDescent="0.15">
      <c r="C368" s="177"/>
      <c r="D368" s="185"/>
      <c r="E368" s="186" t="s">
        <v>305</v>
      </c>
      <c r="F368" s="179"/>
      <c r="G368" s="180"/>
      <c r="H368" s="171"/>
      <c r="I368" s="201"/>
      <c r="J368" s="202"/>
      <c r="Q368" s="181"/>
      <c r="R368" s="207"/>
      <c r="S368" s="208" t="s">
        <v>305</v>
      </c>
      <c r="T368" s="183"/>
      <c r="U368" s="184"/>
      <c r="V368" s="176"/>
      <c r="W368" s="209"/>
      <c r="X368" s="164"/>
      <c r="Y368"/>
      <c r="Z368"/>
    </row>
    <row r="369" spans="3:26" ht="39.950000000000003" customHeight="1" x14ac:dyDescent="0.15">
      <c r="C369" s="177"/>
      <c r="D369" s="185"/>
      <c r="E369" s="177"/>
      <c r="F369" s="187" t="s">
        <v>306</v>
      </c>
      <c r="G369" s="8" t="s">
        <v>499</v>
      </c>
      <c r="H369" s="102">
        <v>1</v>
      </c>
      <c r="I369" s="201"/>
      <c r="J369" s="202"/>
      <c r="Q369" s="181"/>
      <c r="R369" s="207"/>
      <c r="S369" s="181"/>
      <c r="T369" s="189" t="s">
        <v>306</v>
      </c>
      <c r="U369" s="57" t="s">
        <v>499</v>
      </c>
      <c r="V369" s="58">
        <f>H369</f>
        <v>1</v>
      </c>
      <c r="W369" s="210"/>
      <c r="X369" s="165"/>
      <c r="Y369"/>
      <c r="Z369"/>
    </row>
    <row r="370" spans="3:26" ht="39.950000000000003" customHeight="1" x14ac:dyDescent="0.15">
      <c r="C370" s="177"/>
      <c r="D370" s="185"/>
      <c r="E370" s="177"/>
      <c r="F370" s="188"/>
      <c r="G370" s="9" t="s">
        <v>500</v>
      </c>
      <c r="H370" s="103">
        <v>1</v>
      </c>
      <c r="I370" s="201"/>
      <c r="J370" s="202"/>
      <c r="Q370" s="181"/>
      <c r="R370" s="207"/>
      <c r="S370" s="181"/>
      <c r="T370" s="190"/>
      <c r="U370" s="59" t="s">
        <v>500</v>
      </c>
      <c r="V370" s="60">
        <f>H370</f>
        <v>1</v>
      </c>
      <c r="W370" s="210"/>
      <c r="X370" s="165"/>
      <c r="Y370"/>
      <c r="Z370"/>
    </row>
    <row r="371" spans="3:26" ht="39.950000000000003" customHeight="1" thickBot="1" x14ac:dyDescent="0.2">
      <c r="C371" s="177"/>
      <c r="D371" s="185"/>
      <c r="E371" s="177"/>
      <c r="F371" s="188"/>
      <c r="G371" s="9" t="s">
        <v>501</v>
      </c>
      <c r="H371" s="103">
        <v>1</v>
      </c>
      <c r="I371" s="201"/>
      <c r="J371" s="202"/>
      <c r="Q371" s="181"/>
      <c r="R371" s="207"/>
      <c r="S371" s="181"/>
      <c r="T371" s="190"/>
      <c r="U371" s="59" t="s">
        <v>501</v>
      </c>
      <c r="V371" s="60">
        <f>H371</f>
        <v>1</v>
      </c>
      <c r="W371" s="210"/>
      <c r="X371" s="165"/>
      <c r="Y371"/>
      <c r="Z371"/>
    </row>
    <row r="372" spans="3:26" ht="39.950000000000003" customHeight="1" thickBot="1" x14ac:dyDescent="0.2">
      <c r="C372" s="191"/>
      <c r="D372" s="191"/>
      <c r="E372" s="193" t="s">
        <v>307</v>
      </c>
      <c r="F372" s="194"/>
      <c r="G372" s="195"/>
      <c r="H372" s="14"/>
      <c r="I372" s="40">
        <f>W372</f>
        <v>4</v>
      </c>
      <c r="J372" s="202"/>
      <c r="Q372" s="196"/>
      <c r="R372" s="196"/>
      <c r="S372" s="198" t="s">
        <v>307</v>
      </c>
      <c r="T372" s="199"/>
      <c r="U372" s="200"/>
      <c r="V372" s="67"/>
      <c r="W372" s="64">
        <f>IF(0&lt;Z372,4,IF(0&lt;=Z372,1))</f>
        <v>4</v>
      </c>
      <c r="X372" s="165"/>
      <c r="Y372" s="65">
        <f>SUM(V373)</f>
        <v>1</v>
      </c>
      <c r="Z372" s="56">
        <f>AVERAGE(V373)</f>
        <v>1</v>
      </c>
    </row>
    <row r="373" spans="3:26" ht="39.950000000000003" customHeight="1" x14ac:dyDescent="0.15">
      <c r="C373" s="192"/>
      <c r="D373" s="192"/>
      <c r="E373" s="35"/>
      <c r="F373" s="10" t="s">
        <v>308</v>
      </c>
      <c r="G373" s="11" t="s">
        <v>502</v>
      </c>
      <c r="H373" s="105">
        <v>1</v>
      </c>
      <c r="I373" s="36"/>
      <c r="J373" s="203"/>
      <c r="Q373" s="197"/>
      <c r="R373" s="197"/>
      <c r="S373" s="100"/>
      <c r="T373" s="61" t="s">
        <v>308</v>
      </c>
      <c r="U373" s="62" t="s">
        <v>502</v>
      </c>
      <c r="V373" s="65">
        <f>H373</f>
        <v>1</v>
      </c>
      <c r="W373" s="101"/>
      <c r="X373" s="166"/>
      <c r="Y373"/>
      <c r="Z373"/>
    </row>
    <row r="374" spans="3:26" x14ac:dyDescent="0.15">
      <c r="Q374"/>
      <c r="R374"/>
      <c r="S374"/>
      <c r="T374"/>
      <c r="U374"/>
      <c r="V374"/>
      <c r="W374"/>
      <c r="X374" s="49"/>
      <c r="Y374"/>
      <c r="Z374"/>
    </row>
    <row r="380" spans="3:26" hidden="1" x14ac:dyDescent="0.15">
      <c r="C380" s="3" t="s">
        <v>562</v>
      </c>
    </row>
    <row r="381" spans="3:26" hidden="1" x14ac:dyDescent="0.15">
      <c r="C381" s="3" t="s">
        <v>563</v>
      </c>
    </row>
    <row r="382" spans="3:26" hidden="1" x14ac:dyDescent="0.15">
      <c r="C382" s="3" t="s">
        <v>564</v>
      </c>
    </row>
    <row r="383" spans="3:26" hidden="1" x14ac:dyDescent="0.15">
      <c r="C383" s="3" t="s">
        <v>565</v>
      </c>
    </row>
    <row r="384" spans="3:26" hidden="1" x14ac:dyDescent="0.15">
      <c r="C384" s="3" t="s">
        <v>566</v>
      </c>
    </row>
    <row r="385" spans="3:3" hidden="1" x14ac:dyDescent="0.15">
      <c r="C385" s="3" t="s">
        <v>567</v>
      </c>
    </row>
    <row r="386" spans="3:3" hidden="1" x14ac:dyDescent="0.15">
      <c r="C386" s="3" t="s">
        <v>568</v>
      </c>
    </row>
    <row r="387" spans="3:3" hidden="1" x14ac:dyDescent="0.15">
      <c r="C387" s="3" t="s">
        <v>569</v>
      </c>
    </row>
    <row r="388" spans="3:3" hidden="1" x14ac:dyDescent="0.15">
      <c r="C388" s="3" t="s">
        <v>570</v>
      </c>
    </row>
    <row r="389" spans="3:3" hidden="1" x14ac:dyDescent="0.15">
      <c r="C389" s="3" t="s">
        <v>571</v>
      </c>
    </row>
    <row r="390" spans="3:3" hidden="1" x14ac:dyDescent="0.15">
      <c r="C390" s="3" t="s">
        <v>572</v>
      </c>
    </row>
    <row r="391" spans="3:3" hidden="1" x14ac:dyDescent="0.15">
      <c r="C391" s="3" t="s">
        <v>573</v>
      </c>
    </row>
    <row r="392" spans="3:3" hidden="1" x14ac:dyDescent="0.15">
      <c r="C392" s="3" t="s">
        <v>574</v>
      </c>
    </row>
    <row r="393" spans="3:3" hidden="1" x14ac:dyDescent="0.15">
      <c r="C393" s="3" t="s">
        <v>575</v>
      </c>
    </row>
    <row r="394" spans="3:3" hidden="1" x14ac:dyDescent="0.15">
      <c r="C394" s="3" t="s">
        <v>576</v>
      </c>
    </row>
    <row r="395" spans="3:3" hidden="1" x14ac:dyDescent="0.15">
      <c r="C395" s="3" t="s">
        <v>577</v>
      </c>
    </row>
  </sheetData>
  <sheetProtection password="C7FC" sheet="1" objects="1" scenarios="1"/>
  <dataConsolidate/>
  <mergeCells count="981">
    <mergeCell ref="C6:C8"/>
    <mergeCell ref="D6:D8"/>
    <mergeCell ref="E6:E8"/>
    <mergeCell ref="F6:F8"/>
    <mergeCell ref="G6:G8"/>
    <mergeCell ref="H6:H8"/>
    <mergeCell ref="U6:U8"/>
    <mergeCell ref="V6:V8"/>
    <mergeCell ref="W6:W8"/>
    <mergeCell ref="X6:X8"/>
    <mergeCell ref="Y6:Y8"/>
    <mergeCell ref="Z6:Z8"/>
    <mergeCell ref="I6:I8"/>
    <mergeCell ref="J6:J8"/>
    <mergeCell ref="Q6:Q8"/>
    <mergeCell ref="R6:R8"/>
    <mergeCell ref="S6:S8"/>
    <mergeCell ref="T6:T8"/>
    <mergeCell ref="W11:W19"/>
    <mergeCell ref="X11:X32"/>
    <mergeCell ref="W21:W24"/>
    <mergeCell ref="T26:T28"/>
    <mergeCell ref="W26:W28"/>
    <mergeCell ref="T30:T32"/>
    <mergeCell ref="C9:G9"/>
    <mergeCell ref="H9:H11"/>
    <mergeCell ref="Q9:U9"/>
    <mergeCell ref="V9:V11"/>
    <mergeCell ref="C10:C24"/>
    <mergeCell ref="D10:G10"/>
    <mergeCell ref="Q10:Q24"/>
    <mergeCell ref="R10:U10"/>
    <mergeCell ref="D11:D24"/>
    <mergeCell ref="E11:G11"/>
    <mergeCell ref="E20:G20"/>
    <mergeCell ref="S20:U20"/>
    <mergeCell ref="E21:E24"/>
    <mergeCell ref="F21:F24"/>
    <mergeCell ref="I21:I24"/>
    <mergeCell ref="S21:S24"/>
    <mergeCell ref="T21:T24"/>
    <mergeCell ref="E12:E19"/>
    <mergeCell ref="F12:F14"/>
    <mergeCell ref="S12:S19"/>
    <mergeCell ref="T12:T14"/>
    <mergeCell ref="F15:F18"/>
    <mergeCell ref="T15:T18"/>
    <mergeCell ref="I11:I19"/>
    <mergeCell ref="J11:J32"/>
    <mergeCell ref="R11:R24"/>
    <mergeCell ref="S11:U11"/>
    <mergeCell ref="C25:C28"/>
    <mergeCell ref="D25:D28"/>
    <mergeCell ref="E25:G25"/>
    <mergeCell ref="Q25:Q28"/>
    <mergeCell ref="R25:R28"/>
    <mergeCell ref="S25:U25"/>
    <mergeCell ref="E26:E28"/>
    <mergeCell ref="F26:F28"/>
    <mergeCell ref="I26:I28"/>
    <mergeCell ref="S26:S28"/>
    <mergeCell ref="W30:W32"/>
    <mergeCell ref="C33:G33"/>
    <mergeCell ref="H33:H35"/>
    <mergeCell ref="Q33:U33"/>
    <mergeCell ref="V33:V35"/>
    <mergeCell ref="C34:C77"/>
    <mergeCell ref="D34:G34"/>
    <mergeCell ref="Q34:Q39"/>
    <mergeCell ref="R34:U34"/>
    <mergeCell ref="D35:D39"/>
    <mergeCell ref="C29:C32"/>
    <mergeCell ref="D29:D32"/>
    <mergeCell ref="E29:G29"/>
    <mergeCell ref="Q29:Q32"/>
    <mergeCell ref="R29:R32"/>
    <mergeCell ref="S29:U29"/>
    <mergeCell ref="E30:E32"/>
    <mergeCell ref="F30:F32"/>
    <mergeCell ref="I30:I32"/>
    <mergeCell ref="S30:S32"/>
    <mergeCell ref="I41:I46"/>
    <mergeCell ref="J41:J46"/>
    <mergeCell ref="R41:R46"/>
    <mergeCell ref="S41:U41"/>
    <mergeCell ref="X35:X39"/>
    <mergeCell ref="E36:E39"/>
    <mergeCell ref="F36:F39"/>
    <mergeCell ref="S36:S39"/>
    <mergeCell ref="T36:T39"/>
    <mergeCell ref="D40:G40"/>
    <mergeCell ref="H40:H41"/>
    <mergeCell ref="Q40:Q46"/>
    <mergeCell ref="R40:U40"/>
    <mergeCell ref="V40:V41"/>
    <mergeCell ref="E35:G35"/>
    <mergeCell ref="I35:I39"/>
    <mergeCell ref="J35:J39"/>
    <mergeCell ref="R35:R39"/>
    <mergeCell ref="S35:U35"/>
    <mergeCell ref="W35:W39"/>
    <mergeCell ref="W41:W46"/>
    <mergeCell ref="X41:X46"/>
    <mergeCell ref="E42:E46"/>
    <mergeCell ref="F42:F46"/>
    <mergeCell ref="S42:S46"/>
    <mergeCell ref="T42:T46"/>
    <mergeCell ref="D41:D46"/>
    <mergeCell ref="E41:G41"/>
    <mergeCell ref="D47:G47"/>
    <mergeCell ref="H47:H48"/>
    <mergeCell ref="Q47:Q57"/>
    <mergeCell ref="R47:U47"/>
    <mergeCell ref="V47:V48"/>
    <mergeCell ref="D48:D57"/>
    <mergeCell ref="E48:G48"/>
    <mergeCell ref="I48:I57"/>
    <mergeCell ref="J48:J57"/>
    <mergeCell ref="R48:R57"/>
    <mergeCell ref="S48:U48"/>
    <mergeCell ref="W48:W57"/>
    <mergeCell ref="X48:X57"/>
    <mergeCell ref="E49:E57"/>
    <mergeCell ref="F49:F51"/>
    <mergeCell ref="S49:S57"/>
    <mergeCell ref="T49:T51"/>
    <mergeCell ref="F52:F56"/>
    <mergeCell ref="T52:T56"/>
    <mergeCell ref="D58:G58"/>
    <mergeCell ref="H58:H59"/>
    <mergeCell ref="Q58:Q64"/>
    <mergeCell ref="R58:U58"/>
    <mergeCell ref="V58:V59"/>
    <mergeCell ref="D59:D64"/>
    <mergeCell ref="E59:G59"/>
    <mergeCell ref="I59:I64"/>
    <mergeCell ref="J59:J64"/>
    <mergeCell ref="R59:R64"/>
    <mergeCell ref="S59:U59"/>
    <mergeCell ref="W59:W64"/>
    <mergeCell ref="X59:X64"/>
    <mergeCell ref="E60:E64"/>
    <mergeCell ref="F60:F61"/>
    <mergeCell ref="S60:S64"/>
    <mergeCell ref="T60:T61"/>
    <mergeCell ref="F62:F63"/>
    <mergeCell ref="T62:T63"/>
    <mergeCell ref="D65:G65"/>
    <mergeCell ref="H65:H66"/>
    <mergeCell ref="Q65:Q70"/>
    <mergeCell ref="R65:U65"/>
    <mergeCell ref="V65:V66"/>
    <mergeCell ref="D66:D70"/>
    <mergeCell ref="E66:G66"/>
    <mergeCell ref="I66:I70"/>
    <mergeCell ref="J66:J70"/>
    <mergeCell ref="R66:R70"/>
    <mergeCell ref="S66:U66"/>
    <mergeCell ref="W66:W70"/>
    <mergeCell ref="X66:X70"/>
    <mergeCell ref="E67:E70"/>
    <mergeCell ref="F67:F68"/>
    <mergeCell ref="S67:S70"/>
    <mergeCell ref="T67:T68"/>
    <mergeCell ref="F69:F70"/>
    <mergeCell ref="T69:T70"/>
    <mergeCell ref="D71:G71"/>
    <mergeCell ref="H71:H72"/>
    <mergeCell ref="Q71:Q77"/>
    <mergeCell ref="R71:U71"/>
    <mergeCell ref="V71:V72"/>
    <mergeCell ref="D72:D77"/>
    <mergeCell ref="E72:G72"/>
    <mergeCell ref="I72:I77"/>
    <mergeCell ref="J72:J77"/>
    <mergeCell ref="R72:R77"/>
    <mergeCell ref="S72:U72"/>
    <mergeCell ref="W72:W77"/>
    <mergeCell ref="X72:X77"/>
    <mergeCell ref="E73:E77"/>
    <mergeCell ref="F73:F75"/>
    <mergeCell ref="S73:S77"/>
    <mergeCell ref="T73:T75"/>
    <mergeCell ref="F76:F77"/>
    <mergeCell ref="T76:T77"/>
    <mergeCell ref="X80:X86"/>
    <mergeCell ref="C78:G78"/>
    <mergeCell ref="H78:H80"/>
    <mergeCell ref="Q78:U78"/>
    <mergeCell ref="V78:V80"/>
    <mergeCell ref="C79:C83"/>
    <mergeCell ref="D79:G79"/>
    <mergeCell ref="Q79:Q83"/>
    <mergeCell ref="R79:U79"/>
    <mergeCell ref="D80:D83"/>
    <mergeCell ref="E80:G80"/>
    <mergeCell ref="C84:C86"/>
    <mergeCell ref="D84:D86"/>
    <mergeCell ref="E84:G84"/>
    <mergeCell ref="Q84:Q86"/>
    <mergeCell ref="R84:R86"/>
    <mergeCell ref="S84:U84"/>
    <mergeCell ref="I80:I83"/>
    <mergeCell ref="J80:J86"/>
    <mergeCell ref="R80:R83"/>
    <mergeCell ref="S80:U80"/>
    <mergeCell ref="E85:E86"/>
    <mergeCell ref="F85:F86"/>
    <mergeCell ref="I85:I86"/>
    <mergeCell ref="S85:S86"/>
    <mergeCell ref="T85:T86"/>
    <mergeCell ref="W85:W86"/>
    <mergeCell ref="E81:E83"/>
    <mergeCell ref="F81:F83"/>
    <mergeCell ref="S81:S83"/>
    <mergeCell ref="T81:T83"/>
    <mergeCell ref="W80:W83"/>
    <mergeCell ref="C87:C100"/>
    <mergeCell ref="D87:G87"/>
    <mergeCell ref="H87:H88"/>
    <mergeCell ref="Q87:Q100"/>
    <mergeCell ref="W98:W100"/>
    <mergeCell ref="C101:C104"/>
    <mergeCell ref="D101:D104"/>
    <mergeCell ref="E101:G101"/>
    <mergeCell ref="Q101:Q104"/>
    <mergeCell ref="R101:R104"/>
    <mergeCell ref="S101:U101"/>
    <mergeCell ref="E102:E104"/>
    <mergeCell ref="F102:F104"/>
    <mergeCell ref="I102:I104"/>
    <mergeCell ref="R87:U87"/>
    <mergeCell ref="V87:V88"/>
    <mergeCell ref="D88:D100"/>
    <mergeCell ref="E88:G88"/>
    <mergeCell ref="I88:I96"/>
    <mergeCell ref="J88:J112"/>
    <mergeCell ref="E97:G97"/>
    <mergeCell ref="S97:U97"/>
    <mergeCell ref="E98:E100"/>
    <mergeCell ref="F98:F100"/>
    <mergeCell ref="T110:T112"/>
    <mergeCell ref="F106:F108"/>
    <mergeCell ref="I106:I108"/>
    <mergeCell ref="S106:S108"/>
    <mergeCell ref="W88:W96"/>
    <mergeCell ref="E89:E96"/>
    <mergeCell ref="F89:F93"/>
    <mergeCell ref="S89:S96"/>
    <mergeCell ref="T89:T93"/>
    <mergeCell ref="F94:F96"/>
    <mergeCell ref="T94:T96"/>
    <mergeCell ref="I98:I100"/>
    <mergeCell ref="S98:S100"/>
    <mergeCell ref="T98:T100"/>
    <mergeCell ref="R88:R100"/>
    <mergeCell ref="S88:U88"/>
    <mergeCell ref="T106:T108"/>
    <mergeCell ref="W110:W112"/>
    <mergeCell ref="W106:W108"/>
    <mergeCell ref="X88:X112"/>
    <mergeCell ref="V113:V114"/>
    <mergeCell ref="C109:C112"/>
    <mergeCell ref="D109:D112"/>
    <mergeCell ref="E109:G109"/>
    <mergeCell ref="Q109:Q112"/>
    <mergeCell ref="R109:R112"/>
    <mergeCell ref="S102:S104"/>
    <mergeCell ref="T102:T104"/>
    <mergeCell ref="W102:W104"/>
    <mergeCell ref="C105:C108"/>
    <mergeCell ref="D105:D108"/>
    <mergeCell ref="E105:G105"/>
    <mergeCell ref="Q105:Q108"/>
    <mergeCell ref="R105:R108"/>
    <mergeCell ref="S105:U105"/>
    <mergeCell ref="E106:E108"/>
    <mergeCell ref="S109:U109"/>
    <mergeCell ref="E110:E112"/>
    <mergeCell ref="F110:F112"/>
    <mergeCell ref="I110:I112"/>
    <mergeCell ref="S110:S112"/>
    <mergeCell ref="J114:J124"/>
    <mergeCell ref="R114:R124"/>
    <mergeCell ref="S114:U114"/>
    <mergeCell ref="W114:W124"/>
    <mergeCell ref="X114:X124"/>
    <mergeCell ref="E115:E124"/>
    <mergeCell ref="F115:F117"/>
    <mergeCell ref="S115:S124"/>
    <mergeCell ref="T115:T117"/>
    <mergeCell ref="F118:F119"/>
    <mergeCell ref="C130:C131"/>
    <mergeCell ref="D130:D131"/>
    <mergeCell ref="E130:G130"/>
    <mergeCell ref="Q130:Q131"/>
    <mergeCell ref="R130:R131"/>
    <mergeCell ref="S130:U130"/>
    <mergeCell ref="C113:C124"/>
    <mergeCell ref="D113:G113"/>
    <mergeCell ref="H113:H114"/>
    <mergeCell ref="Q113:Q124"/>
    <mergeCell ref="R113:U113"/>
    <mergeCell ref="D114:D124"/>
    <mergeCell ref="E114:G114"/>
    <mergeCell ref="I114:I124"/>
    <mergeCell ref="T118:T119"/>
    <mergeCell ref="F120:F121"/>
    <mergeCell ref="T120:T121"/>
    <mergeCell ref="F122:F124"/>
    <mergeCell ref="T122:T124"/>
    <mergeCell ref="C125:C129"/>
    <mergeCell ref="D125:G125"/>
    <mergeCell ref="H125:H126"/>
    <mergeCell ref="Q125:Q129"/>
    <mergeCell ref="R125:U125"/>
    <mergeCell ref="W126:W129"/>
    <mergeCell ref="X126:X131"/>
    <mergeCell ref="E127:E129"/>
    <mergeCell ref="F127:F129"/>
    <mergeCell ref="S127:S129"/>
    <mergeCell ref="T127:T129"/>
    <mergeCell ref="V125:V126"/>
    <mergeCell ref="D126:D129"/>
    <mergeCell ref="E126:G126"/>
    <mergeCell ref="I126:I129"/>
    <mergeCell ref="J126:J131"/>
    <mergeCell ref="R126:R129"/>
    <mergeCell ref="S126:U126"/>
    <mergeCell ref="R133:R135"/>
    <mergeCell ref="S133:U133"/>
    <mergeCell ref="W133:W135"/>
    <mergeCell ref="X133:X135"/>
    <mergeCell ref="E134:E135"/>
    <mergeCell ref="F134:F135"/>
    <mergeCell ref="S134:S135"/>
    <mergeCell ref="T134:T135"/>
    <mergeCell ref="C132:C135"/>
    <mergeCell ref="D132:G132"/>
    <mergeCell ref="H132:H133"/>
    <mergeCell ref="Q132:Q135"/>
    <mergeCell ref="R132:U132"/>
    <mergeCell ref="V132:V133"/>
    <mergeCell ref="D133:D135"/>
    <mergeCell ref="E133:G133"/>
    <mergeCell ref="I133:I135"/>
    <mergeCell ref="J133:J135"/>
    <mergeCell ref="X137:X149"/>
    <mergeCell ref="E138:E140"/>
    <mergeCell ref="F138:F140"/>
    <mergeCell ref="S138:S140"/>
    <mergeCell ref="T138:T140"/>
    <mergeCell ref="E141:G141"/>
    <mergeCell ref="S141:U141"/>
    <mergeCell ref="C136:C144"/>
    <mergeCell ref="D136:G136"/>
    <mergeCell ref="H136:H137"/>
    <mergeCell ref="Q136:Q144"/>
    <mergeCell ref="R136:U136"/>
    <mergeCell ref="V136:V137"/>
    <mergeCell ref="D137:D144"/>
    <mergeCell ref="E137:G137"/>
    <mergeCell ref="I137:I140"/>
    <mergeCell ref="J137:J149"/>
    <mergeCell ref="E142:E144"/>
    <mergeCell ref="F142:F144"/>
    <mergeCell ref="I142:I144"/>
    <mergeCell ref="S142:S144"/>
    <mergeCell ref="T142:T144"/>
    <mergeCell ref="W142:W144"/>
    <mergeCell ref="R137:R144"/>
    <mergeCell ref="S137:U137"/>
    <mergeCell ref="W137:W140"/>
    <mergeCell ref="T146:T149"/>
    <mergeCell ref="W146:W149"/>
    <mergeCell ref="C150:G150"/>
    <mergeCell ref="H150:H152"/>
    <mergeCell ref="Q150:U150"/>
    <mergeCell ref="V150:V152"/>
    <mergeCell ref="C151:C165"/>
    <mergeCell ref="D151:G151"/>
    <mergeCell ref="Q151:Q165"/>
    <mergeCell ref="R151:U151"/>
    <mergeCell ref="C145:C149"/>
    <mergeCell ref="D145:D149"/>
    <mergeCell ref="E145:G145"/>
    <mergeCell ref="Q145:Q149"/>
    <mergeCell ref="R145:R149"/>
    <mergeCell ref="S145:U145"/>
    <mergeCell ref="E146:E149"/>
    <mergeCell ref="F146:F149"/>
    <mergeCell ref="I146:I149"/>
    <mergeCell ref="S146:S149"/>
    <mergeCell ref="W152:W155"/>
    <mergeCell ref="W157:W161"/>
    <mergeCell ref="X152:X155"/>
    <mergeCell ref="E153:E155"/>
    <mergeCell ref="F153:F155"/>
    <mergeCell ref="S153:S155"/>
    <mergeCell ref="T153:T155"/>
    <mergeCell ref="D152:D155"/>
    <mergeCell ref="E152:G152"/>
    <mergeCell ref="I152:I155"/>
    <mergeCell ref="J152:J155"/>
    <mergeCell ref="R152:R155"/>
    <mergeCell ref="S152:U152"/>
    <mergeCell ref="X157:X161"/>
    <mergeCell ref="E158:E161"/>
    <mergeCell ref="F158:F161"/>
    <mergeCell ref="S158:S161"/>
    <mergeCell ref="T158:T161"/>
    <mergeCell ref="D156:G156"/>
    <mergeCell ref="H156:H157"/>
    <mergeCell ref="R156:U156"/>
    <mergeCell ref="V156:V157"/>
    <mergeCell ref="D157:D161"/>
    <mergeCell ref="E157:G157"/>
    <mergeCell ref="I157:I161"/>
    <mergeCell ref="J157:J161"/>
    <mergeCell ref="R157:R161"/>
    <mergeCell ref="S157:U157"/>
    <mergeCell ref="W163:W165"/>
    <mergeCell ref="X163:X165"/>
    <mergeCell ref="E164:E165"/>
    <mergeCell ref="F164:F165"/>
    <mergeCell ref="S164:S165"/>
    <mergeCell ref="T164:T165"/>
    <mergeCell ref="D162:G162"/>
    <mergeCell ref="H162:H163"/>
    <mergeCell ref="R162:U162"/>
    <mergeCell ref="V162:V163"/>
    <mergeCell ref="D163:D165"/>
    <mergeCell ref="E163:G163"/>
    <mergeCell ref="I163:I165"/>
    <mergeCell ref="J163:J165"/>
    <mergeCell ref="R163:R165"/>
    <mergeCell ref="S163:U163"/>
    <mergeCell ref="C166:G166"/>
    <mergeCell ref="H166:H168"/>
    <mergeCell ref="Q166:U166"/>
    <mergeCell ref="V166:V168"/>
    <mergeCell ref="C167:C179"/>
    <mergeCell ref="D167:G167"/>
    <mergeCell ref="Q167:Q179"/>
    <mergeCell ref="R167:U167"/>
    <mergeCell ref="D168:D179"/>
    <mergeCell ref="E168:G168"/>
    <mergeCell ref="E177:E179"/>
    <mergeCell ref="F177:F179"/>
    <mergeCell ref="I177:I179"/>
    <mergeCell ref="S177:S179"/>
    <mergeCell ref="T177:T179"/>
    <mergeCell ref="E169:E175"/>
    <mergeCell ref="F169:F175"/>
    <mergeCell ref="S169:S175"/>
    <mergeCell ref="T169:T175"/>
    <mergeCell ref="E176:G176"/>
    <mergeCell ref="S176:U176"/>
    <mergeCell ref="I168:I175"/>
    <mergeCell ref="J168:J179"/>
    <mergeCell ref="R168:R179"/>
    <mergeCell ref="S168:U168"/>
    <mergeCell ref="W168:W175"/>
    <mergeCell ref="R181:R185"/>
    <mergeCell ref="S181:U181"/>
    <mergeCell ref="W181:W185"/>
    <mergeCell ref="X181:X185"/>
    <mergeCell ref="E182:E185"/>
    <mergeCell ref="F182:F185"/>
    <mergeCell ref="S182:S185"/>
    <mergeCell ref="T182:T185"/>
    <mergeCell ref="X168:X179"/>
    <mergeCell ref="W177:W179"/>
    <mergeCell ref="C180:C185"/>
    <mergeCell ref="D180:G180"/>
    <mergeCell ref="H180:H181"/>
    <mergeCell ref="Q180:Q185"/>
    <mergeCell ref="R180:U180"/>
    <mergeCell ref="V180:V181"/>
    <mergeCell ref="D181:D185"/>
    <mergeCell ref="E181:G181"/>
    <mergeCell ref="I181:I185"/>
    <mergeCell ref="J181:J185"/>
    <mergeCell ref="R187:R192"/>
    <mergeCell ref="S187:U187"/>
    <mergeCell ref="W187:W192"/>
    <mergeCell ref="X187:X192"/>
    <mergeCell ref="E188:E192"/>
    <mergeCell ref="F188:F192"/>
    <mergeCell ref="S188:S192"/>
    <mergeCell ref="T188:T192"/>
    <mergeCell ref="C186:C192"/>
    <mergeCell ref="D186:G186"/>
    <mergeCell ref="H186:H187"/>
    <mergeCell ref="Q186:Q192"/>
    <mergeCell ref="R186:U186"/>
    <mergeCell ref="V186:V187"/>
    <mergeCell ref="D187:D192"/>
    <mergeCell ref="E187:G187"/>
    <mergeCell ref="I187:I192"/>
    <mergeCell ref="J187:J192"/>
    <mergeCell ref="X194:X215"/>
    <mergeCell ref="E195:E199"/>
    <mergeCell ref="F195:F199"/>
    <mergeCell ref="S195:S199"/>
    <mergeCell ref="T195:T199"/>
    <mergeCell ref="E200:G200"/>
    <mergeCell ref="S200:U200"/>
    <mergeCell ref="C193:C207"/>
    <mergeCell ref="D193:G193"/>
    <mergeCell ref="H193:H194"/>
    <mergeCell ref="Q193:Q207"/>
    <mergeCell ref="R193:U193"/>
    <mergeCell ref="V193:V194"/>
    <mergeCell ref="D194:D207"/>
    <mergeCell ref="E194:G194"/>
    <mergeCell ref="I194:I199"/>
    <mergeCell ref="J194:J215"/>
    <mergeCell ref="E201:E207"/>
    <mergeCell ref="F201:F207"/>
    <mergeCell ref="I201:I207"/>
    <mergeCell ref="S201:S207"/>
    <mergeCell ref="T201:T207"/>
    <mergeCell ref="W201:W207"/>
    <mergeCell ref="R194:R207"/>
    <mergeCell ref="S194:U194"/>
    <mergeCell ref="W194:W199"/>
    <mergeCell ref="T209:T211"/>
    <mergeCell ref="W209:W211"/>
    <mergeCell ref="C212:C215"/>
    <mergeCell ref="D212:D215"/>
    <mergeCell ref="E212:G212"/>
    <mergeCell ref="Q212:Q215"/>
    <mergeCell ref="R212:R215"/>
    <mergeCell ref="S212:U212"/>
    <mergeCell ref="E213:E215"/>
    <mergeCell ref="F213:F215"/>
    <mergeCell ref="C208:C211"/>
    <mergeCell ref="D208:D211"/>
    <mergeCell ref="E208:G208"/>
    <mergeCell ref="Q208:Q211"/>
    <mergeCell ref="R208:R211"/>
    <mergeCell ref="S208:U208"/>
    <mergeCell ref="E209:E211"/>
    <mergeCell ref="F209:F211"/>
    <mergeCell ref="I209:I211"/>
    <mergeCell ref="S209:S211"/>
    <mergeCell ref="I213:I215"/>
    <mergeCell ref="S213:S215"/>
    <mergeCell ref="T213:T215"/>
    <mergeCell ref="W213:W215"/>
    <mergeCell ref="C216:C221"/>
    <mergeCell ref="D216:G216"/>
    <mergeCell ref="H216:H217"/>
    <mergeCell ref="Q216:Q221"/>
    <mergeCell ref="R216:U216"/>
    <mergeCell ref="V216:V217"/>
    <mergeCell ref="W217:W221"/>
    <mergeCell ref="W228:W230"/>
    <mergeCell ref="R223:R230"/>
    <mergeCell ref="X217:X221"/>
    <mergeCell ref="E218:E221"/>
    <mergeCell ref="F218:F221"/>
    <mergeCell ref="S218:S221"/>
    <mergeCell ref="T218:T221"/>
    <mergeCell ref="D217:D221"/>
    <mergeCell ref="E217:G217"/>
    <mergeCell ref="I217:I221"/>
    <mergeCell ref="J217:J221"/>
    <mergeCell ref="R217:R221"/>
    <mergeCell ref="S217:U217"/>
    <mergeCell ref="V222:V223"/>
    <mergeCell ref="D223:D230"/>
    <mergeCell ref="E223:G223"/>
    <mergeCell ref="I223:I226"/>
    <mergeCell ref="J223:J230"/>
    <mergeCell ref="E228:E230"/>
    <mergeCell ref="F228:F230"/>
    <mergeCell ref="I228:I230"/>
    <mergeCell ref="S228:S230"/>
    <mergeCell ref="T228:T230"/>
    <mergeCell ref="F224:F226"/>
    <mergeCell ref="S224:S226"/>
    <mergeCell ref="T224:T226"/>
    <mergeCell ref="E227:G227"/>
    <mergeCell ref="S227:U227"/>
    <mergeCell ref="C222:C230"/>
    <mergeCell ref="D222:G222"/>
    <mergeCell ref="H222:H223"/>
    <mergeCell ref="Q222:Q230"/>
    <mergeCell ref="R222:U222"/>
    <mergeCell ref="I233:I241"/>
    <mergeCell ref="J233:J241"/>
    <mergeCell ref="R233:R241"/>
    <mergeCell ref="S233:U233"/>
    <mergeCell ref="S223:U223"/>
    <mergeCell ref="W223:W226"/>
    <mergeCell ref="W233:W241"/>
    <mergeCell ref="X233:X241"/>
    <mergeCell ref="C231:G231"/>
    <mergeCell ref="H231:H233"/>
    <mergeCell ref="Q231:U231"/>
    <mergeCell ref="V231:V233"/>
    <mergeCell ref="C232:C241"/>
    <mergeCell ref="D232:G232"/>
    <mergeCell ref="Q232:Q241"/>
    <mergeCell ref="R232:U232"/>
    <mergeCell ref="D233:D241"/>
    <mergeCell ref="E233:G233"/>
    <mergeCell ref="E234:E241"/>
    <mergeCell ref="F234:F241"/>
    <mergeCell ref="S234:S241"/>
    <mergeCell ref="T234:T241"/>
    <mergeCell ref="X223:X230"/>
    <mergeCell ref="E224:E226"/>
    <mergeCell ref="X243:X255"/>
    <mergeCell ref="E244:E249"/>
    <mergeCell ref="F244:F249"/>
    <mergeCell ref="S244:S249"/>
    <mergeCell ref="T244:T249"/>
    <mergeCell ref="E250:G250"/>
    <mergeCell ref="S250:U250"/>
    <mergeCell ref="E251:E255"/>
    <mergeCell ref="F251:F255"/>
    <mergeCell ref="V242:V243"/>
    <mergeCell ref="E243:G243"/>
    <mergeCell ref="I243:I249"/>
    <mergeCell ref="J243:J255"/>
    <mergeCell ref="R243:R255"/>
    <mergeCell ref="S243:U243"/>
    <mergeCell ref="I251:I255"/>
    <mergeCell ref="S251:S255"/>
    <mergeCell ref="T251:T255"/>
    <mergeCell ref="D242:G242"/>
    <mergeCell ref="H242:H243"/>
    <mergeCell ref="Q242:Q255"/>
    <mergeCell ref="R242:U242"/>
    <mergeCell ref="S263:S268"/>
    <mergeCell ref="T263:T264"/>
    <mergeCell ref="W263:W268"/>
    <mergeCell ref="F265:F266"/>
    <mergeCell ref="W251:W255"/>
    <mergeCell ref="C256:G256"/>
    <mergeCell ref="H256:H258"/>
    <mergeCell ref="Q256:U256"/>
    <mergeCell ref="V256:V258"/>
    <mergeCell ref="C257:C268"/>
    <mergeCell ref="D257:G257"/>
    <mergeCell ref="Q257:Q268"/>
    <mergeCell ref="R257:U257"/>
    <mergeCell ref="D258:D268"/>
    <mergeCell ref="D243:D255"/>
    <mergeCell ref="T265:T266"/>
    <mergeCell ref="F267:F268"/>
    <mergeCell ref="T267:T268"/>
    <mergeCell ref="W243:W249"/>
    <mergeCell ref="C242:C255"/>
    <mergeCell ref="C269:C277"/>
    <mergeCell ref="D269:G269"/>
    <mergeCell ref="H269:H270"/>
    <mergeCell ref="Q269:Q277"/>
    <mergeCell ref="R269:U269"/>
    <mergeCell ref="X258:X268"/>
    <mergeCell ref="E259:E261"/>
    <mergeCell ref="F259:F261"/>
    <mergeCell ref="S259:S261"/>
    <mergeCell ref="T259:T261"/>
    <mergeCell ref="E262:G262"/>
    <mergeCell ref="S262:U262"/>
    <mergeCell ref="E263:E268"/>
    <mergeCell ref="F263:F264"/>
    <mergeCell ref="I263:I268"/>
    <mergeCell ref="E258:G258"/>
    <mergeCell ref="I258:I261"/>
    <mergeCell ref="J258:J268"/>
    <mergeCell ref="R258:R268"/>
    <mergeCell ref="S258:U258"/>
    <mergeCell ref="W258:W261"/>
    <mergeCell ref="W270:W272"/>
    <mergeCell ref="X270:X277"/>
    <mergeCell ref="E271:E272"/>
    <mergeCell ref="T271:T272"/>
    <mergeCell ref="E273:G273"/>
    <mergeCell ref="S273:U273"/>
    <mergeCell ref="E274:E277"/>
    <mergeCell ref="F274:F277"/>
    <mergeCell ref="V269:V270"/>
    <mergeCell ref="E270:G270"/>
    <mergeCell ref="I270:I272"/>
    <mergeCell ref="J270:J277"/>
    <mergeCell ref="R270:R277"/>
    <mergeCell ref="S270:U270"/>
    <mergeCell ref="I274:I277"/>
    <mergeCell ref="S274:S277"/>
    <mergeCell ref="T274:T277"/>
    <mergeCell ref="W279:W282"/>
    <mergeCell ref="X279:X284"/>
    <mergeCell ref="E280:E282"/>
    <mergeCell ref="F280:F282"/>
    <mergeCell ref="S280:S282"/>
    <mergeCell ref="T280:T282"/>
    <mergeCell ref="E283:G283"/>
    <mergeCell ref="W274:W277"/>
    <mergeCell ref="C278:C284"/>
    <mergeCell ref="D278:G278"/>
    <mergeCell ref="H278:H279"/>
    <mergeCell ref="Q278:Q284"/>
    <mergeCell ref="R278:U278"/>
    <mergeCell ref="V278:V279"/>
    <mergeCell ref="D279:D284"/>
    <mergeCell ref="E279:G279"/>
    <mergeCell ref="I279:I282"/>
    <mergeCell ref="D270:D277"/>
    <mergeCell ref="S283:U283"/>
    <mergeCell ref="J279:J284"/>
    <mergeCell ref="R279:R284"/>
    <mergeCell ref="S279:U279"/>
    <mergeCell ref="F271:F272"/>
    <mergeCell ref="S271:S272"/>
    <mergeCell ref="C285:G285"/>
    <mergeCell ref="H285:H287"/>
    <mergeCell ref="Q285:U285"/>
    <mergeCell ref="V285:V287"/>
    <mergeCell ref="C286:C296"/>
    <mergeCell ref="D286:G286"/>
    <mergeCell ref="Q286:Q296"/>
    <mergeCell ref="R286:U286"/>
    <mergeCell ref="D287:D296"/>
    <mergeCell ref="X287:X296"/>
    <mergeCell ref="E288:E291"/>
    <mergeCell ref="S288:S291"/>
    <mergeCell ref="F289:F291"/>
    <mergeCell ref="T289:T291"/>
    <mergeCell ref="E292:G292"/>
    <mergeCell ref="S292:U292"/>
    <mergeCell ref="E293:E296"/>
    <mergeCell ref="F293:F296"/>
    <mergeCell ref="I293:I296"/>
    <mergeCell ref="E287:G287"/>
    <mergeCell ref="I287:I291"/>
    <mergeCell ref="J287:J296"/>
    <mergeCell ref="R287:R296"/>
    <mergeCell ref="S287:U287"/>
    <mergeCell ref="W287:W291"/>
    <mergeCell ref="S293:S296"/>
    <mergeCell ref="T293:T296"/>
    <mergeCell ref="W293:W296"/>
    <mergeCell ref="C297:C306"/>
    <mergeCell ref="D297:G297"/>
    <mergeCell ref="H297:H298"/>
    <mergeCell ref="Q297:Q306"/>
    <mergeCell ref="R297:U297"/>
    <mergeCell ref="V297:V298"/>
    <mergeCell ref="D298:D306"/>
    <mergeCell ref="E298:G298"/>
    <mergeCell ref="I298:I300"/>
    <mergeCell ref="J298:J306"/>
    <mergeCell ref="E302:E306"/>
    <mergeCell ref="F302:F304"/>
    <mergeCell ref="I302:I306"/>
    <mergeCell ref="S302:S306"/>
    <mergeCell ref="T302:T304"/>
    <mergeCell ref="F305:F306"/>
    <mergeCell ref="T305:T306"/>
    <mergeCell ref="R298:R306"/>
    <mergeCell ref="S298:U298"/>
    <mergeCell ref="W298:W300"/>
    <mergeCell ref="R308:R311"/>
    <mergeCell ref="S308:U308"/>
    <mergeCell ref="W308:W311"/>
    <mergeCell ref="X308:X311"/>
    <mergeCell ref="E309:E311"/>
    <mergeCell ref="F309:F311"/>
    <mergeCell ref="S309:S311"/>
    <mergeCell ref="T309:T311"/>
    <mergeCell ref="X298:X306"/>
    <mergeCell ref="E299:E300"/>
    <mergeCell ref="F299:F300"/>
    <mergeCell ref="S299:S300"/>
    <mergeCell ref="T299:T300"/>
    <mergeCell ref="E301:G301"/>
    <mergeCell ref="S301:U301"/>
    <mergeCell ref="W302:W306"/>
    <mergeCell ref="C307:C311"/>
    <mergeCell ref="D307:G307"/>
    <mergeCell ref="H307:H308"/>
    <mergeCell ref="Q307:Q311"/>
    <mergeCell ref="R307:U307"/>
    <mergeCell ref="V307:V308"/>
    <mergeCell ref="D308:D311"/>
    <mergeCell ref="E308:G308"/>
    <mergeCell ref="I308:I311"/>
    <mergeCell ref="J308:J311"/>
    <mergeCell ref="R313:R314"/>
    <mergeCell ref="S313:U313"/>
    <mergeCell ref="W313:W314"/>
    <mergeCell ref="X313:X314"/>
    <mergeCell ref="C315:G315"/>
    <mergeCell ref="H315:H317"/>
    <mergeCell ref="Q315:U315"/>
    <mergeCell ref="V315:V317"/>
    <mergeCell ref="C316:C322"/>
    <mergeCell ref="D316:G316"/>
    <mergeCell ref="C312:C314"/>
    <mergeCell ref="D312:G312"/>
    <mergeCell ref="H312:H313"/>
    <mergeCell ref="Q312:Q314"/>
    <mergeCell ref="R312:U312"/>
    <mergeCell ref="V312:V313"/>
    <mergeCell ref="D313:D314"/>
    <mergeCell ref="E313:G313"/>
    <mergeCell ref="I313:I314"/>
    <mergeCell ref="J313:J314"/>
    <mergeCell ref="W317:W322"/>
    <mergeCell ref="X317:X322"/>
    <mergeCell ref="E318:E322"/>
    <mergeCell ref="F318:F322"/>
    <mergeCell ref="S318:S322"/>
    <mergeCell ref="T318:T322"/>
    <mergeCell ref="Q316:Q322"/>
    <mergeCell ref="R316:U316"/>
    <mergeCell ref="D317:D322"/>
    <mergeCell ref="E317:G317"/>
    <mergeCell ref="I317:I322"/>
    <mergeCell ref="J317:J322"/>
    <mergeCell ref="R317:R322"/>
    <mergeCell ref="S317:U317"/>
    <mergeCell ref="R324:R329"/>
    <mergeCell ref="S324:U324"/>
    <mergeCell ref="W324:W329"/>
    <mergeCell ref="X324:X329"/>
    <mergeCell ref="E325:E329"/>
    <mergeCell ref="S325:S329"/>
    <mergeCell ref="F326:F327"/>
    <mergeCell ref="T326:T327"/>
    <mergeCell ref="C323:C329"/>
    <mergeCell ref="D323:G323"/>
    <mergeCell ref="H323:H324"/>
    <mergeCell ref="Q323:Q329"/>
    <mergeCell ref="R323:U323"/>
    <mergeCell ref="V323:V324"/>
    <mergeCell ref="D324:D329"/>
    <mergeCell ref="E324:G324"/>
    <mergeCell ref="I324:I329"/>
    <mergeCell ref="J324:J329"/>
    <mergeCell ref="X331:X345"/>
    <mergeCell ref="E332:E334"/>
    <mergeCell ref="F332:F333"/>
    <mergeCell ref="S332:S334"/>
    <mergeCell ref="T332:T333"/>
    <mergeCell ref="E335:G335"/>
    <mergeCell ref="S335:U335"/>
    <mergeCell ref="C330:C337"/>
    <mergeCell ref="D330:G330"/>
    <mergeCell ref="H330:H331"/>
    <mergeCell ref="Q330:Q337"/>
    <mergeCell ref="R330:U330"/>
    <mergeCell ref="V330:V331"/>
    <mergeCell ref="D331:D337"/>
    <mergeCell ref="E331:G331"/>
    <mergeCell ref="I331:I334"/>
    <mergeCell ref="J331:J345"/>
    <mergeCell ref="E336:E337"/>
    <mergeCell ref="F336:F337"/>
    <mergeCell ref="I336:I337"/>
    <mergeCell ref="S336:S337"/>
    <mergeCell ref="T336:T337"/>
    <mergeCell ref="W336:W337"/>
    <mergeCell ref="R331:R337"/>
    <mergeCell ref="S331:U331"/>
    <mergeCell ref="W331:W334"/>
    <mergeCell ref="T339:T341"/>
    <mergeCell ref="W339:W342"/>
    <mergeCell ref="C343:C345"/>
    <mergeCell ref="D343:D345"/>
    <mergeCell ref="E343:G343"/>
    <mergeCell ref="Q343:Q345"/>
    <mergeCell ref="R343:R345"/>
    <mergeCell ref="S343:U343"/>
    <mergeCell ref="E344:E345"/>
    <mergeCell ref="F344:F345"/>
    <mergeCell ref="C338:C342"/>
    <mergeCell ref="D338:D342"/>
    <mergeCell ref="E338:G338"/>
    <mergeCell ref="Q338:Q342"/>
    <mergeCell ref="R338:R342"/>
    <mergeCell ref="S338:U338"/>
    <mergeCell ref="E339:E342"/>
    <mergeCell ref="F339:F341"/>
    <mergeCell ref="I339:I342"/>
    <mergeCell ref="S339:S342"/>
    <mergeCell ref="I344:I345"/>
    <mergeCell ref="S344:S345"/>
    <mergeCell ref="T344:T345"/>
    <mergeCell ref="W344:W345"/>
    <mergeCell ref="C346:C349"/>
    <mergeCell ref="D346:G346"/>
    <mergeCell ref="H346:H347"/>
    <mergeCell ref="Q346:Q349"/>
    <mergeCell ref="R346:U346"/>
    <mergeCell ref="V346:V347"/>
    <mergeCell ref="E347:G347"/>
    <mergeCell ref="I347:I349"/>
    <mergeCell ref="J347:J349"/>
    <mergeCell ref="S347:U347"/>
    <mergeCell ref="W347:W349"/>
    <mergeCell ref="C359:C365"/>
    <mergeCell ref="D359:G359"/>
    <mergeCell ref="H359:H360"/>
    <mergeCell ref="Q359:Q365"/>
    <mergeCell ref="R359:U359"/>
    <mergeCell ref="X347:X349"/>
    <mergeCell ref="E348:E349"/>
    <mergeCell ref="F348:F349"/>
    <mergeCell ref="S348:S349"/>
    <mergeCell ref="T348:T349"/>
    <mergeCell ref="W352:W358"/>
    <mergeCell ref="X352:X358"/>
    <mergeCell ref="C350:G350"/>
    <mergeCell ref="H350:H352"/>
    <mergeCell ref="Q350:U350"/>
    <mergeCell ref="V350:V352"/>
    <mergeCell ref="C351:C358"/>
    <mergeCell ref="D351:G351"/>
    <mergeCell ref="Q351:Q358"/>
    <mergeCell ref="R351:U351"/>
    <mergeCell ref="D352:D358"/>
    <mergeCell ref="E352:G352"/>
    <mergeCell ref="E353:E358"/>
    <mergeCell ref="F353:F354"/>
    <mergeCell ref="X360:X365"/>
    <mergeCell ref="E361:E365"/>
    <mergeCell ref="F361:F362"/>
    <mergeCell ref="S361:S365"/>
    <mergeCell ref="T361:T362"/>
    <mergeCell ref="F363:F365"/>
    <mergeCell ref="T363:T365"/>
    <mergeCell ref="T357:T358"/>
    <mergeCell ref="I352:I358"/>
    <mergeCell ref="J352:J358"/>
    <mergeCell ref="R352:R358"/>
    <mergeCell ref="S352:U352"/>
    <mergeCell ref="S353:S358"/>
    <mergeCell ref="T353:T354"/>
    <mergeCell ref="F355:F356"/>
    <mergeCell ref="T355:T356"/>
    <mergeCell ref="F357:F358"/>
    <mergeCell ref="V359:V360"/>
    <mergeCell ref="D360:D365"/>
    <mergeCell ref="E360:G360"/>
    <mergeCell ref="I360:I365"/>
    <mergeCell ref="J360:J365"/>
    <mergeCell ref="R360:R365"/>
    <mergeCell ref="S360:U360"/>
    <mergeCell ref="R368:R371"/>
    <mergeCell ref="S368:U368"/>
    <mergeCell ref="W368:W371"/>
    <mergeCell ref="W360:W365"/>
    <mergeCell ref="X368:X373"/>
    <mergeCell ref="C366:G366"/>
    <mergeCell ref="H366:H368"/>
    <mergeCell ref="Q366:U366"/>
    <mergeCell ref="V366:V368"/>
    <mergeCell ref="C367:C371"/>
    <mergeCell ref="D367:G367"/>
    <mergeCell ref="Q367:Q371"/>
    <mergeCell ref="R367:U367"/>
    <mergeCell ref="D368:D371"/>
    <mergeCell ref="E368:G368"/>
    <mergeCell ref="E369:E371"/>
    <mergeCell ref="F369:F371"/>
    <mergeCell ref="S369:S371"/>
    <mergeCell ref="T369:T371"/>
    <mergeCell ref="C372:C373"/>
    <mergeCell ref="D372:D373"/>
    <mergeCell ref="E372:G372"/>
    <mergeCell ref="Q372:Q373"/>
    <mergeCell ref="R372:R373"/>
    <mergeCell ref="S372:U372"/>
    <mergeCell ref="I368:I371"/>
    <mergeCell ref="J368:J373"/>
  </mergeCells>
  <phoneticPr fontId="2"/>
  <conditionalFormatting sqref="G3:G4">
    <cfRule type="containsBlanks" dxfId="63" priority="2">
      <formula>LEN(TRIM(G3))=0</formula>
    </cfRule>
  </conditionalFormatting>
  <conditionalFormatting sqref="H12:H19">
    <cfRule type="containsBlanks" dxfId="62" priority="64">
      <formula>LEN(TRIM(H12))=0</formula>
    </cfRule>
  </conditionalFormatting>
  <conditionalFormatting sqref="H21:H24">
    <cfRule type="containsBlanks" dxfId="61" priority="63">
      <formula>LEN(TRIM(H21))=0</formula>
    </cfRule>
  </conditionalFormatting>
  <conditionalFormatting sqref="H26:H28">
    <cfRule type="containsBlanks" dxfId="60" priority="62">
      <formula>LEN(TRIM(H26))=0</formula>
    </cfRule>
  </conditionalFormatting>
  <conditionalFormatting sqref="H30:H32">
    <cfRule type="containsBlanks" dxfId="59" priority="61">
      <formula>LEN(TRIM(H30))=0</formula>
    </cfRule>
  </conditionalFormatting>
  <conditionalFormatting sqref="H36:H39">
    <cfRule type="containsBlanks" dxfId="58" priority="60">
      <formula>LEN(TRIM(H36))=0</formula>
    </cfRule>
  </conditionalFormatting>
  <conditionalFormatting sqref="H42:H46">
    <cfRule type="containsBlanks" dxfId="57" priority="59">
      <formula>LEN(TRIM(H42))=0</formula>
    </cfRule>
  </conditionalFormatting>
  <conditionalFormatting sqref="H49:H57">
    <cfRule type="containsBlanks" dxfId="56" priority="58">
      <formula>LEN(TRIM(H49))=0</formula>
    </cfRule>
  </conditionalFormatting>
  <conditionalFormatting sqref="H60:H64">
    <cfRule type="containsBlanks" dxfId="55" priority="57">
      <formula>LEN(TRIM(H60))=0</formula>
    </cfRule>
  </conditionalFormatting>
  <conditionalFormatting sqref="H67:H70">
    <cfRule type="containsBlanks" dxfId="54" priority="56">
      <formula>LEN(TRIM(H67))=0</formula>
    </cfRule>
  </conditionalFormatting>
  <conditionalFormatting sqref="H73:H77">
    <cfRule type="containsBlanks" dxfId="53" priority="55">
      <formula>LEN(TRIM(H73))=0</formula>
    </cfRule>
  </conditionalFormatting>
  <conditionalFormatting sqref="H81:H83">
    <cfRule type="containsBlanks" dxfId="52" priority="54">
      <formula>LEN(TRIM(H81))=0</formula>
    </cfRule>
  </conditionalFormatting>
  <conditionalFormatting sqref="H85:H86">
    <cfRule type="containsBlanks" dxfId="51" priority="53">
      <formula>LEN(TRIM(H85))=0</formula>
    </cfRule>
  </conditionalFormatting>
  <conditionalFormatting sqref="H89:H96">
    <cfRule type="containsBlanks" dxfId="50" priority="52">
      <formula>LEN(TRIM(H89))=0</formula>
    </cfRule>
  </conditionalFormatting>
  <conditionalFormatting sqref="H98:H100">
    <cfRule type="containsBlanks" dxfId="49" priority="51">
      <formula>LEN(TRIM(H98))=0</formula>
    </cfRule>
  </conditionalFormatting>
  <conditionalFormatting sqref="H102:H104">
    <cfRule type="containsBlanks" dxfId="48" priority="50">
      <formula>LEN(TRIM(H102))=0</formula>
    </cfRule>
  </conditionalFormatting>
  <conditionalFormatting sqref="H106:H108">
    <cfRule type="containsBlanks" dxfId="47" priority="49">
      <formula>LEN(TRIM(H106))=0</formula>
    </cfRule>
  </conditionalFormatting>
  <conditionalFormatting sqref="H110:H112">
    <cfRule type="containsBlanks" dxfId="46" priority="48">
      <formula>LEN(TRIM(H110))=0</formula>
    </cfRule>
  </conditionalFormatting>
  <conditionalFormatting sqref="H115:H124">
    <cfRule type="containsBlanks" dxfId="45" priority="47">
      <formula>LEN(TRIM(H115))=0</formula>
    </cfRule>
  </conditionalFormatting>
  <conditionalFormatting sqref="H127:H129">
    <cfRule type="containsBlanks" dxfId="44" priority="46">
      <formula>LEN(TRIM(H127))=0</formula>
    </cfRule>
  </conditionalFormatting>
  <conditionalFormatting sqref="H131">
    <cfRule type="containsBlanks" dxfId="43" priority="45">
      <formula>LEN(TRIM(H131))=0</formula>
    </cfRule>
  </conditionalFormatting>
  <conditionalFormatting sqref="H134:H135">
    <cfRule type="containsBlanks" dxfId="42" priority="44">
      <formula>LEN(TRIM(H134))=0</formula>
    </cfRule>
  </conditionalFormatting>
  <conditionalFormatting sqref="H138:H140">
    <cfRule type="containsBlanks" dxfId="41" priority="43">
      <formula>LEN(TRIM(H138))=0</formula>
    </cfRule>
  </conditionalFormatting>
  <conditionalFormatting sqref="H142:H144">
    <cfRule type="containsBlanks" dxfId="40" priority="42">
      <formula>LEN(TRIM(H142))=0</formula>
    </cfRule>
  </conditionalFormatting>
  <conditionalFormatting sqref="H146:H149">
    <cfRule type="containsBlanks" dxfId="39" priority="41">
      <formula>LEN(TRIM(H146))=0</formula>
    </cfRule>
  </conditionalFormatting>
  <conditionalFormatting sqref="H153:H155">
    <cfRule type="containsBlanks" dxfId="38" priority="40">
      <formula>LEN(TRIM(H153))=0</formula>
    </cfRule>
  </conditionalFormatting>
  <conditionalFormatting sqref="H158:H161">
    <cfRule type="containsBlanks" dxfId="37" priority="39">
      <formula>LEN(TRIM(H158))=0</formula>
    </cfRule>
  </conditionalFormatting>
  <conditionalFormatting sqref="H164:H165">
    <cfRule type="containsBlanks" dxfId="36" priority="38">
      <formula>LEN(TRIM(H164))=0</formula>
    </cfRule>
  </conditionalFormatting>
  <conditionalFormatting sqref="H169:H175">
    <cfRule type="containsBlanks" dxfId="35" priority="37">
      <formula>LEN(TRIM(H169))=0</formula>
    </cfRule>
  </conditionalFormatting>
  <conditionalFormatting sqref="H177:H179">
    <cfRule type="containsBlanks" dxfId="34" priority="36">
      <formula>LEN(TRIM(H177))=0</formula>
    </cfRule>
  </conditionalFormatting>
  <conditionalFormatting sqref="H182:H185">
    <cfRule type="containsBlanks" dxfId="33" priority="35">
      <formula>LEN(TRIM(H182))=0</formula>
    </cfRule>
  </conditionalFormatting>
  <conditionalFormatting sqref="H188:H192">
    <cfRule type="containsBlanks" dxfId="32" priority="34">
      <formula>LEN(TRIM(H188))=0</formula>
    </cfRule>
  </conditionalFormatting>
  <conditionalFormatting sqref="H195:H199">
    <cfRule type="containsBlanks" dxfId="31" priority="33">
      <formula>LEN(TRIM(H195))=0</formula>
    </cfRule>
  </conditionalFormatting>
  <conditionalFormatting sqref="H201:H207">
    <cfRule type="containsBlanks" dxfId="30" priority="32">
      <formula>LEN(TRIM(H201))=0</formula>
    </cfRule>
  </conditionalFormatting>
  <conditionalFormatting sqref="H213:H215">
    <cfRule type="containsBlanks" dxfId="29" priority="31">
      <formula>LEN(TRIM(H213))=0</formula>
    </cfRule>
  </conditionalFormatting>
  <conditionalFormatting sqref="H218:H221">
    <cfRule type="containsBlanks" dxfId="28" priority="30">
      <formula>LEN(TRIM(H218))=0</formula>
    </cfRule>
  </conditionalFormatting>
  <conditionalFormatting sqref="H224:H226">
    <cfRule type="containsBlanks" dxfId="27" priority="29">
      <formula>LEN(TRIM(H224))=0</formula>
    </cfRule>
  </conditionalFormatting>
  <conditionalFormatting sqref="H228:H230">
    <cfRule type="containsBlanks" dxfId="26" priority="28">
      <formula>LEN(TRIM(H228))=0</formula>
    </cfRule>
  </conditionalFormatting>
  <conditionalFormatting sqref="H234:H241">
    <cfRule type="containsBlanks" dxfId="25" priority="27">
      <formula>LEN(TRIM(H234))=0</formula>
    </cfRule>
  </conditionalFormatting>
  <conditionalFormatting sqref="H244:H249">
    <cfRule type="containsBlanks" dxfId="24" priority="26">
      <formula>LEN(TRIM(H244))=0</formula>
    </cfRule>
  </conditionalFormatting>
  <conditionalFormatting sqref="H251:H255">
    <cfRule type="containsBlanks" dxfId="23" priority="25">
      <formula>LEN(TRIM(H251))=0</formula>
    </cfRule>
  </conditionalFormatting>
  <conditionalFormatting sqref="H259:H261">
    <cfRule type="containsBlanks" dxfId="22" priority="24">
      <formula>LEN(TRIM(H259))=0</formula>
    </cfRule>
  </conditionalFormatting>
  <conditionalFormatting sqref="H263:H268">
    <cfRule type="containsBlanks" dxfId="21" priority="23">
      <formula>LEN(TRIM(H263))=0</formula>
    </cfRule>
  </conditionalFormatting>
  <conditionalFormatting sqref="H271:H272">
    <cfRule type="containsBlanks" dxfId="20" priority="22">
      <formula>LEN(TRIM(H271))=0</formula>
    </cfRule>
  </conditionalFormatting>
  <conditionalFormatting sqref="H274:H277">
    <cfRule type="containsBlanks" dxfId="19" priority="21">
      <formula>LEN(TRIM(H274))=0</formula>
    </cfRule>
  </conditionalFormatting>
  <conditionalFormatting sqref="H280:H282">
    <cfRule type="containsBlanks" dxfId="18" priority="20">
      <formula>LEN(TRIM(H280))=0</formula>
    </cfRule>
  </conditionalFormatting>
  <conditionalFormatting sqref="H284">
    <cfRule type="containsBlanks" dxfId="17" priority="19">
      <formula>LEN(TRIM(H284))=0</formula>
    </cfRule>
  </conditionalFormatting>
  <conditionalFormatting sqref="H288:H291">
    <cfRule type="containsBlanks" dxfId="16" priority="18">
      <formula>LEN(TRIM(H288))=0</formula>
    </cfRule>
  </conditionalFormatting>
  <conditionalFormatting sqref="H293:H296">
    <cfRule type="containsBlanks" dxfId="15" priority="17">
      <formula>LEN(TRIM(H293))=0</formula>
    </cfRule>
  </conditionalFormatting>
  <conditionalFormatting sqref="H299:H300">
    <cfRule type="containsBlanks" dxfId="14" priority="16">
      <formula>LEN(TRIM(H299))=0</formula>
    </cfRule>
  </conditionalFormatting>
  <conditionalFormatting sqref="H302:H306">
    <cfRule type="containsBlanks" dxfId="13" priority="15">
      <formula>LEN(TRIM(H302))=0</formula>
    </cfRule>
  </conditionalFormatting>
  <conditionalFormatting sqref="H309:H311">
    <cfRule type="containsBlanks" dxfId="12" priority="14">
      <formula>LEN(TRIM(H309))=0</formula>
    </cfRule>
  </conditionalFormatting>
  <conditionalFormatting sqref="H314">
    <cfRule type="containsBlanks" dxfId="11" priority="13">
      <formula>LEN(TRIM(H314))=0</formula>
    </cfRule>
  </conditionalFormatting>
  <conditionalFormatting sqref="H318:H322">
    <cfRule type="containsBlanks" dxfId="10" priority="12">
      <formula>LEN(TRIM(H318))=0</formula>
    </cfRule>
  </conditionalFormatting>
  <conditionalFormatting sqref="H325:H329">
    <cfRule type="containsBlanks" dxfId="9" priority="11">
      <formula>LEN(TRIM(H325))=0</formula>
    </cfRule>
  </conditionalFormatting>
  <conditionalFormatting sqref="H332:H334">
    <cfRule type="containsBlanks" dxfId="8" priority="10">
      <formula>LEN(TRIM(H332))=0</formula>
    </cfRule>
  </conditionalFormatting>
  <conditionalFormatting sqref="H336:H337">
    <cfRule type="containsBlanks" dxfId="7" priority="9">
      <formula>LEN(TRIM(H336))=0</formula>
    </cfRule>
  </conditionalFormatting>
  <conditionalFormatting sqref="H339:H342">
    <cfRule type="containsBlanks" dxfId="6" priority="8">
      <formula>LEN(TRIM(H339))=0</formula>
    </cfRule>
  </conditionalFormatting>
  <conditionalFormatting sqref="H344:H345">
    <cfRule type="containsBlanks" dxfId="5" priority="1">
      <formula>LEN(TRIM(H344))=0</formula>
    </cfRule>
  </conditionalFormatting>
  <conditionalFormatting sqref="H348:H349">
    <cfRule type="containsBlanks" dxfId="4" priority="7">
      <formula>LEN(TRIM(H348))=0</formula>
    </cfRule>
  </conditionalFormatting>
  <conditionalFormatting sqref="H353:H358">
    <cfRule type="containsBlanks" dxfId="3" priority="6">
      <formula>LEN(TRIM(H353))=0</formula>
    </cfRule>
  </conditionalFormatting>
  <conditionalFormatting sqref="H361:H365">
    <cfRule type="containsBlanks" dxfId="2" priority="5">
      <formula>LEN(TRIM(H361))=0</formula>
    </cfRule>
  </conditionalFormatting>
  <conditionalFormatting sqref="H369:H371">
    <cfRule type="containsBlanks" dxfId="1" priority="4">
      <formula>LEN(TRIM(H369))=0</formula>
    </cfRule>
  </conditionalFormatting>
  <conditionalFormatting sqref="H373">
    <cfRule type="containsBlanks" dxfId="0" priority="3">
      <formula>LEN(TRIM(H373))=0</formula>
    </cfRule>
  </conditionalFormatting>
  <dataValidations count="2">
    <dataValidation type="list" allowBlank="1" showInputMessage="1" showErrorMessage="1" prompt="ドロップダウンリストからお選びください。" sqref="G3" xr:uid="{00000000-0002-0000-0000-000000000000}">
      <formula1>$C$380:$C$395</formula1>
    </dataValidation>
    <dataValidation type="whole" allowBlank="1" showInputMessage="1" showErrorMessage="1" prompt="該当する場合は半角数字「1」を、該当しない場合は半角数字「0」を入力してください。" sqref="H12:H19 H21:H24 H26:H28 H30:H32 H36:H39 H42:H46 H49:H57 H60:H64 H67:H70 H73:H77 H81:H83 H85:H86 H89:H96 H98:H100 H102:H104 H106:H108 H110:H112 H115:H124 H127:H129 H131 H134:H135 H138:H140 H142:H144 H146:H149 H153:H155 H158:H161 H164:H165 H169:H175 H177:H179 H182:H185 H188:H192 H195:H199 H201:H207 H209:H211 H213:H215 H218:H221 H224:H226 H228:H230 H234:H241 H244:H249 H251:H255 H259:H261 H263:H268 H271:H272 H274:H277 H280:H282 H284 H288:H291 H293:H296 H299:H300 H302:H306 H309:H311 H314 H318:H322 H325:H329 H332:H334 H336:H337 H373 H348:H349 H353:H358 H361:H365 H369:H371 H339:H342 H344:H345" xr:uid="{00000000-0002-0000-0000-000001000000}">
      <formula1>0</formula1>
      <formula2>1</formula2>
    </dataValidation>
  </dataValidations>
  <printOptions verticalCentered="1"/>
  <pageMargins left="0" right="0" top="0" bottom="0" header="0.39370078740157483" footer="0.39370078740157483"/>
  <pageSetup paperSize="9" scale="85" orientation="portrait" r:id="rId1"/>
  <rowBreaks count="16" manualBreakCount="16">
    <brk id="24" min="2" max="9" man="1"/>
    <brk id="46" min="2" max="9" man="1"/>
    <brk id="70" min="2" max="9" man="1"/>
    <brk id="93" min="2" max="9" man="1"/>
    <brk id="117" min="2" max="9" man="1"/>
    <brk id="140" min="2" max="9" man="1"/>
    <brk id="165" max="16383" man="1"/>
    <brk id="185" max="16383" man="1"/>
    <brk id="207" min="2" max="9" man="1"/>
    <brk id="230" min="2" max="9" man="1"/>
    <brk id="255" min="2" max="9" man="1"/>
    <brk id="277" min="2" max="9" man="1"/>
    <brk id="300" min="2" max="9" man="1"/>
    <brk id="322" min="2" max="9" man="1"/>
    <brk id="345" min="2" max="9" man="1"/>
    <brk id="365" min="2" max="9" man="1"/>
  </rowBreaks>
  <colBreaks count="2" manualBreakCount="2">
    <brk id="11" max="1048575" man="1"/>
    <brk id="2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73"/>
  <sheetViews>
    <sheetView tabSelected="1" zoomScaleNormal="100" zoomScaleSheetLayoutView="100" workbookViewId="0">
      <selection activeCell="Q46" sqref="Q46"/>
    </sheetView>
  </sheetViews>
  <sheetFormatPr defaultRowHeight="13.5" x14ac:dyDescent="0.15"/>
  <cols>
    <col min="2" max="2" width="19.375" customWidth="1"/>
    <col min="4" max="4" width="9" customWidth="1"/>
    <col min="6" max="6" width="7.125" customWidth="1"/>
    <col min="7" max="10" width="6.75" customWidth="1"/>
  </cols>
  <sheetData>
    <row r="1" spans="1:10" s="120" customFormat="1" ht="24.75" customHeight="1" x14ac:dyDescent="0.15">
      <c r="A1" s="337" t="s">
        <v>633</v>
      </c>
      <c r="B1" s="337"/>
      <c r="C1" s="337"/>
      <c r="D1" s="337"/>
      <c r="E1" s="337"/>
      <c r="F1" s="337"/>
      <c r="G1" s="337"/>
      <c r="H1" s="337"/>
      <c r="I1" s="131"/>
      <c r="J1" s="131"/>
    </row>
    <row r="17" spans="1:24" ht="14.25" thickBot="1" x14ac:dyDescent="0.2">
      <c r="M17" s="3"/>
      <c r="N17" s="3" t="s">
        <v>561</v>
      </c>
      <c r="O17" s="3"/>
      <c r="P17" s="3"/>
      <c r="Q17" s="3"/>
      <c r="R17" s="3"/>
      <c r="S17" s="3"/>
      <c r="T17" s="3"/>
      <c r="U17" s="3"/>
      <c r="V17" s="3"/>
      <c r="W17" s="3"/>
      <c r="X17" s="3"/>
    </row>
    <row r="18" spans="1:24" x14ac:dyDescent="0.15">
      <c r="M18" s="122"/>
      <c r="N18" s="132" t="s">
        <v>97</v>
      </c>
      <c r="O18" s="133" t="s">
        <v>104</v>
      </c>
      <c r="P18" s="133" t="s">
        <v>111</v>
      </c>
      <c r="Q18" s="133" t="s">
        <v>115</v>
      </c>
      <c r="R18" s="133" t="s">
        <v>122</v>
      </c>
      <c r="S18" s="133" t="s">
        <v>125</v>
      </c>
      <c r="T18" s="133" t="s">
        <v>129</v>
      </c>
      <c r="U18" s="133" t="s">
        <v>134</v>
      </c>
      <c r="V18" s="133" t="s">
        <v>138</v>
      </c>
      <c r="W18" s="133" t="s">
        <v>142</v>
      </c>
      <c r="X18" s="134" t="s">
        <v>143</v>
      </c>
    </row>
    <row r="19" spans="1:24" x14ac:dyDescent="0.15">
      <c r="M19" s="123" t="s">
        <v>634</v>
      </c>
      <c r="N19" s="135">
        <f>J28</f>
        <v>4</v>
      </c>
      <c r="O19" s="136">
        <f>J29</f>
        <v>4</v>
      </c>
      <c r="P19" s="136">
        <f>J35</f>
        <v>4</v>
      </c>
      <c r="Q19" s="136">
        <f>J41</f>
        <v>4</v>
      </c>
      <c r="R19" s="136">
        <f>J44</f>
        <v>3.9166666666666665</v>
      </c>
      <c r="S19" s="136">
        <f>J50</f>
        <v>4</v>
      </c>
      <c r="T19" s="136">
        <f>J52</f>
        <v>4</v>
      </c>
      <c r="U19" s="136">
        <f>J55</f>
        <v>3.875</v>
      </c>
      <c r="V19" s="136">
        <f>J59</f>
        <v>4</v>
      </c>
      <c r="W19" s="136">
        <f>J63</f>
        <v>4</v>
      </c>
      <c r="X19" s="137">
        <f>J65</f>
        <v>4</v>
      </c>
    </row>
    <row r="20" spans="1:24" ht="14.25" thickBot="1" x14ac:dyDescent="0.2">
      <c r="M20" s="124" t="s">
        <v>635</v>
      </c>
      <c r="N20" s="138">
        <f>H28</f>
        <v>4</v>
      </c>
      <c r="O20" s="139">
        <f>H29</f>
        <v>4</v>
      </c>
      <c r="P20" s="139">
        <f>H35</f>
        <v>4</v>
      </c>
      <c r="Q20" s="139">
        <f>H41</f>
        <v>4</v>
      </c>
      <c r="R20" s="139">
        <f>H44</f>
        <v>3.9166666666666665</v>
      </c>
      <c r="S20" s="139">
        <f>H50</f>
        <v>4</v>
      </c>
      <c r="T20" s="139">
        <f>H52</f>
        <v>4</v>
      </c>
      <c r="U20" s="139">
        <f>H55</f>
        <v>3.875</v>
      </c>
      <c r="V20" s="139">
        <f>H59</f>
        <v>4</v>
      </c>
      <c r="W20" s="139">
        <f>H63</f>
        <v>4</v>
      </c>
      <c r="X20" s="140">
        <f>H65</f>
        <v>4</v>
      </c>
    </row>
    <row r="23" spans="1:24" x14ac:dyDescent="0.15">
      <c r="J23" s="119"/>
    </row>
    <row r="24" spans="1:24" x14ac:dyDescent="0.15">
      <c r="J24" s="3"/>
    </row>
    <row r="25" spans="1:24" ht="14.25" thickBot="1" x14ac:dyDescent="0.2">
      <c r="J25" s="3"/>
      <c r="O25" t="s">
        <v>631</v>
      </c>
      <c r="P25" t="s">
        <v>630</v>
      </c>
    </row>
    <row r="26" spans="1:24" s="125" customFormat="1" ht="14.25" customHeight="1" x14ac:dyDescent="0.15">
      <c r="A26" s="338" t="s">
        <v>95</v>
      </c>
      <c r="B26" s="339"/>
      <c r="C26" s="342" t="s">
        <v>624</v>
      </c>
      <c r="D26" s="344" t="s">
        <v>625</v>
      </c>
      <c r="E26" s="345"/>
      <c r="F26" s="346"/>
      <c r="G26" s="333" t="s">
        <v>628</v>
      </c>
      <c r="H26" s="333"/>
      <c r="I26" s="333" t="s">
        <v>629</v>
      </c>
      <c r="J26" s="334"/>
      <c r="K26" s="332" t="s">
        <v>627</v>
      </c>
      <c r="L26" s="331"/>
      <c r="M26" s="331"/>
      <c r="N26" s="331"/>
      <c r="O26" s="121">
        <f>H28</f>
        <v>4</v>
      </c>
      <c r="P26" s="121">
        <f>J28</f>
        <v>4</v>
      </c>
    </row>
    <row r="27" spans="1:24" s="125" customFormat="1" ht="6" customHeight="1" x14ac:dyDescent="0.15">
      <c r="A27" s="340"/>
      <c r="B27" s="341"/>
      <c r="C27" s="343"/>
      <c r="D27" s="347"/>
      <c r="E27" s="348"/>
      <c r="F27" s="349"/>
      <c r="G27" s="335"/>
      <c r="H27" s="335"/>
      <c r="I27" s="335"/>
      <c r="J27" s="336"/>
      <c r="K27" s="330" t="s">
        <v>578</v>
      </c>
      <c r="L27" s="331"/>
      <c r="M27" s="331"/>
      <c r="N27" s="331"/>
      <c r="O27" s="121">
        <f t="shared" ref="O27" si="0">H29</f>
        <v>4</v>
      </c>
      <c r="P27" s="121">
        <f t="shared" ref="P27" si="1">J29</f>
        <v>4</v>
      </c>
    </row>
    <row r="28" spans="1:24" s="125" customFormat="1" ht="24" x14ac:dyDescent="0.15">
      <c r="A28" s="141" t="s">
        <v>512</v>
      </c>
      <c r="B28" s="142" t="s">
        <v>626</v>
      </c>
      <c r="C28" s="143" t="s">
        <v>96</v>
      </c>
      <c r="D28" s="144" t="s">
        <v>513</v>
      </c>
      <c r="E28" s="145"/>
      <c r="F28" s="145"/>
      <c r="G28" s="130">
        <v>4</v>
      </c>
      <c r="H28" s="130">
        <f>AVERAGE(G28)</f>
        <v>4</v>
      </c>
      <c r="I28" s="130">
        <v>4</v>
      </c>
      <c r="J28" s="162">
        <f>AVERAGE(I28)</f>
        <v>4</v>
      </c>
      <c r="K28" s="330" t="s">
        <v>579</v>
      </c>
      <c r="L28" s="331"/>
      <c r="M28" s="331"/>
      <c r="N28" s="331"/>
      <c r="O28" s="121">
        <f>H35</f>
        <v>4</v>
      </c>
      <c r="P28" s="121">
        <f>J35</f>
        <v>4</v>
      </c>
    </row>
    <row r="29" spans="1:24" s="125" customFormat="1" x14ac:dyDescent="0.15">
      <c r="A29" s="322" t="s">
        <v>514</v>
      </c>
      <c r="B29" s="324" t="s">
        <v>617</v>
      </c>
      <c r="C29" s="146" t="s">
        <v>98</v>
      </c>
      <c r="D29" s="147" t="s">
        <v>515</v>
      </c>
      <c r="E29" s="148"/>
      <c r="F29" s="148"/>
      <c r="G29" s="126">
        <v>4</v>
      </c>
      <c r="H29" s="326">
        <f>AVERAGE(G29:G34)</f>
        <v>4</v>
      </c>
      <c r="I29" s="126">
        <v>4</v>
      </c>
      <c r="J29" s="327">
        <f>AVERAGE(I29:I34)</f>
        <v>4</v>
      </c>
      <c r="K29" s="330" t="s">
        <v>580</v>
      </c>
      <c r="L29" s="331"/>
      <c r="M29" s="331"/>
      <c r="N29" s="331"/>
      <c r="O29" s="121">
        <f>H41</f>
        <v>4</v>
      </c>
      <c r="P29" s="121">
        <f>J41</f>
        <v>4</v>
      </c>
    </row>
    <row r="30" spans="1:24" s="125" customFormat="1" x14ac:dyDescent="0.15">
      <c r="A30" s="328"/>
      <c r="B30" s="329"/>
      <c r="C30" s="149" t="s">
        <v>99</v>
      </c>
      <c r="D30" s="150" t="s">
        <v>516</v>
      </c>
      <c r="E30" s="151"/>
      <c r="F30" s="151"/>
      <c r="G30" s="127">
        <v>4</v>
      </c>
      <c r="H30" s="326"/>
      <c r="I30" s="127">
        <v>4</v>
      </c>
      <c r="J30" s="327"/>
      <c r="K30" s="330" t="s">
        <v>581</v>
      </c>
      <c r="L30" s="331"/>
      <c r="M30" s="331"/>
      <c r="N30" s="331"/>
      <c r="O30" s="121">
        <f>H44</f>
        <v>3.9166666666666665</v>
      </c>
      <c r="P30" s="121">
        <f>J44</f>
        <v>3.9166666666666665</v>
      </c>
    </row>
    <row r="31" spans="1:24" s="125" customFormat="1" x14ac:dyDescent="0.15">
      <c r="A31" s="328"/>
      <c r="B31" s="329"/>
      <c r="C31" s="149" t="s">
        <v>100</v>
      </c>
      <c r="D31" s="150" t="s">
        <v>517</v>
      </c>
      <c r="E31" s="151"/>
      <c r="F31" s="151"/>
      <c r="G31" s="127">
        <v>4</v>
      </c>
      <c r="H31" s="326"/>
      <c r="I31" s="127">
        <v>4</v>
      </c>
      <c r="J31" s="327"/>
      <c r="K31" s="330" t="s">
        <v>582</v>
      </c>
      <c r="L31" s="331"/>
      <c r="M31" s="331"/>
      <c r="N31" s="331"/>
      <c r="O31" s="121">
        <f>H50</f>
        <v>4</v>
      </c>
      <c r="P31" s="121">
        <f>J50</f>
        <v>4</v>
      </c>
    </row>
    <row r="32" spans="1:24" s="125" customFormat="1" x14ac:dyDescent="0.15">
      <c r="A32" s="328"/>
      <c r="B32" s="329"/>
      <c r="C32" s="149" t="s">
        <v>101</v>
      </c>
      <c r="D32" s="150" t="s">
        <v>518</v>
      </c>
      <c r="E32" s="151"/>
      <c r="F32" s="151"/>
      <c r="G32" s="127">
        <v>4</v>
      </c>
      <c r="H32" s="326"/>
      <c r="I32" s="127">
        <v>4</v>
      </c>
      <c r="J32" s="327"/>
      <c r="K32" s="330" t="s">
        <v>616</v>
      </c>
      <c r="L32" s="331"/>
      <c r="M32" s="331"/>
      <c r="N32" s="331"/>
      <c r="O32" s="121">
        <f>H52</f>
        <v>4</v>
      </c>
      <c r="P32" s="121">
        <f>J52</f>
        <v>4</v>
      </c>
    </row>
    <row r="33" spans="1:16" s="125" customFormat="1" x14ac:dyDescent="0.15">
      <c r="A33" s="328"/>
      <c r="B33" s="329"/>
      <c r="C33" s="149" t="s">
        <v>102</v>
      </c>
      <c r="D33" s="150" t="s">
        <v>519</v>
      </c>
      <c r="E33" s="151"/>
      <c r="F33" s="151"/>
      <c r="G33" s="127">
        <v>4</v>
      </c>
      <c r="H33" s="326"/>
      <c r="I33" s="127">
        <v>4</v>
      </c>
      <c r="J33" s="327"/>
      <c r="K33" s="330" t="s">
        <v>583</v>
      </c>
      <c r="L33" s="331"/>
      <c r="M33" s="331"/>
      <c r="N33" s="331"/>
      <c r="O33" s="121">
        <f>H55</f>
        <v>3.875</v>
      </c>
      <c r="P33" s="121">
        <f>J55</f>
        <v>3.875</v>
      </c>
    </row>
    <row r="34" spans="1:16" s="125" customFormat="1" x14ac:dyDescent="0.15">
      <c r="A34" s="323"/>
      <c r="B34" s="325"/>
      <c r="C34" s="152" t="s">
        <v>103</v>
      </c>
      <c r="D34" s="153" t="s">
        <v>520</v>
      </c>
      <c r="E34" s="154"/>
      <c r="F34" s="154"/>
      <c r="G34" s="128">
        <v>4</v>
      </c>
      <c r="H34" s="326"/>
      <c r="I34" s="128">
        <v>4</v>
      </c>
      <c r="J34" s="327"/>
      <c r="K34" s="330" t="s">
        <v>584</v>
      </c>
      <c r="L34" s="331"/>
      <c r="M34" s="331"/>
      <c r="N34" s="331"/>
      <c r="O34" s="121">
        <f>H59</f>
        <v>4</v>
      </c>
      <c r="P34" s="121">
        <f>J59</f>
        <v>4</v>
      </c>
    </row>
    <row r="35" spans="1:16" s="125" customFormat="1" x14ac:dyDescent="0.15">
      <c r="A35" s="322" t="s">
        <v>521</v>
      </c>
      <c r="B35" s="324" t="s">
        <v>618</v>
      </c>
      <c r="C35" s="146" t="s">
        <v>105</v>
      </c>
      <c r="D35" s="147" t="s">
        <v>522</v>
      </c>
      <c r="E35" s="148"/>
      <c r="F35" s="148"/>
      <c r="G35" s="126">
        <v>4</v>
      </c>
      <c r="H35" s="326">
        <f>AVERAGE(G35:G40)</f>
        <v>4</v>
      </c>
      <c r="I35" s="126">
        <v>4</v>
      </c>
      <c r="J35" s="327">
        <f>AVERAGE(I35:I40)</f>
        <v>4</v>
      </c>
      <c r="K35" s="330" t="s">
        <v>585</v>
      </c>
      <c r="L35" s="331"/>
      <c r="M35" s="331"/>
      <c r="N35" s="331"/>
      <c r="O35" s="121">
        <f>H63</f>
        <v>4</v>
      </c>
      <c r="P35" s="121">
        <f>J63</f>
        <v>4</v>
      </c>
    </row>
    <row r="36" spans="1:16" s="125" customFormat="1" x14ac:dyDescent="0.15">
      <c r="A36" s="328"/>
      <c r="B36" s="329"/>
      <c r="C36" s="149" t="s">
        <v>106</v>
      </c>
      <c r="D36" s="150" t="s">
        <v>523</v>
      </c>
      <c r="E36" s="151"/>
      <c r="F36" s="151"/>
      <c r="G36" s="127">
        <v>4</v>
      </c>
      <c r="H36" s="326"/>
      <c r="I36" s="127">
        <v>4</v>
      </c>
      <c r="J36" s="327"/>
      <c r="K36" s="330" t="s">
        <v>586</v>
      </c>
      <c r="L36" s="331"/>
      <c r="M36" s="331"/>
      <c r="N36" s="331"/>
      <c r="O36" s="121">
        <f>H65</f>
        <v>4</v>
      </c>
      <c r="P36" s="121">
        <f>J65</f>
        <v>4</v>
      </c>
    </row>
    <row r="37" spans="1:16" s="125" customFormat="1" ht="12" x14ac:dyDescent="0.15">
      <c r="A37" s="328"/>
      <c r="B37" s="329"/>
      <c r="C37" s="149" t="s">
        <v>107</v>
      </c>
      <c r="D37" s="150" t="s">
        <v>524</v>
      </c>
      <c r="E37" s="151"/>
      <c r="F37" s="151"/>
      <c r="G37" s="127">
        <v>4</v>
      </c>
      <c r="H37" s="326"/>
      <c r="I37" s="127">
        <v>4</v>
      </c>
      <c r="J37" s="327"/>
    </row>
    <row r="38" spans="1:16" s="125" customFormat="1" ht="12" x14ac:dyDescent="0.15">
      <c r="A38" s="328"/>
      <c r="B38" s="329"/>
      <c r="C38" s="149" t="s">
        <v>108</v>
      </c>
      <c r="D38" s="150" t="s">
        <v>525</v>
      </c>
      <c r="E38" s="151"/>
      <c r="F38" s="151"/>
      <c r="G38" s="127">
        <v>4</v>
      </c>
      <c r="H38" s="326"/>
      <c r="I38" s="127">
        <v>4</v>
      </c>
      <c r="J38" s="327"/>
    </row>
    <row r="39" spans="1:16" s="125" customFormat="1" ht="12" x14ac:dyDescent="0.15">
      <c r="A39" s="328"/>
      <c r="B39" s="329"/>
      <c r="C39" s="149" t="s">
        <v>109</v>
      </c>
      <c r="D39" s="150" t="s">
        <v>526</v>
      </c>
      <c r="E39" s="151"/>
      <c r="F39" s="151"/>
      <c r="G39" s="127">
        <v>4</v>
      </c>
      <c r="H39" s="326"/>
      <c r="I39" s="127">
        <v>4</v>
      </c>
      <c r="J39" s="327"/>
    </row>
    <row r="40" spans="1:16" s="125" customFormat="1" ht="12" x14ac:dyDescent="0.15">
      <c r="A40" s="323"/>
      <c r="B40" s="325"/>
      <c r="C40" s="152" t="s">
        <v>110</v>
      </c>
      <c r="D40" s="153" t="s">
        <v>527</v>
      </c>
      <c r="E40" s="154"/>
      <c r="F40" s="154"/>
      <c r="G40" s="128">
        <v>4</v>
      </c>
      <c r="H40" s="326"/>
      <c r="I40" s="128">
        <v>4</v>
      </c>
      <c r="J40" s="327"/>
    </row>
    <row r="41" spans="1:16" s="125" customFormat="1" ht="12" x14ac:dyDescent="0.15">
      <c r="A41" s="322" t="s">
        <v>530</v>
      </c>
      <c r="B41" s="324" t="s">
        <v>619</v>
      </c>
      <c r="C41" s="146" t="s">
        <v>112</v>
      </c>
      <c r="D41" s="147" t="s">
        <v>528</v>
      </c>
      <c r="E41" s="148"/>
      <c r="F41" s="148"/>
      <c r="G41" s="126">
        <v>4</v>
      </c>
      <c r="H41" s="326">
        <f>AVERAGE(G41:G43)</f>
        <v>4</v>
      </c>
      <c r="I41" s="126">
        <v>4</v>
      </c>
      <c r="J41" s="327">
        <v>4</v>
      </c>
    </row>
    <row r="42" spans="1:16" s="125" customFormat="1" ht="12" x14ac:dyDescent="0.15">
      <c r="A42" s="328"/>
      <c r="B42" s="329"/>
      <c r="C42" s="149" t="s">
        <v>113</v>
      </c>
      <c r="D42" s="150" t="s">
        <v>529</v>
      </c>
      <c r="E42" s="151"/>
      <c r="F42" s="151"/>
      <c r="G42" s="127">
        <v>4</v>
      </c>
      <c r="H42" s="326"/>
      <c r="I42" s="127">
        <v>4</v>
      </c>
      <c r="J42" s="327"/>
    </row>
    <row r="43" spans="1:16" s="125" customFormat="1" ht="12" x14ac:dyDescent="0.15">
      <c r="A43" s="323"/>
      <c r="B43" s="325"/>
      <c r="C43" s="152" t="s">
        <v>114</v>
      </c>
      <c r="D43" s="153" t="s">
        <v>531</v>
      </c>
      <c r="E43" s="154"/>
      <c r="F43" s="154"/>
      <c r="G43" s="128">
        <v>4</v>
      </c>
      <c r="H43" s="326"/>
      <c r="I43" s="128">
        <v>4</v>
      </c>
      <c r="J43" s="327"/>
    </row>
    <row r="44" spans="1:16" s="125" customFormat="1" ht="12" x14ac:dyDescent="0.15">
      <c r="A44" s="322" t="s">
        <v>533</v>
      </c>
      <c r="B44" s="324" t="s">
        <v>620</v>
      </c>
      <c r="C44" s="146" t="s">
        <v>116</v>
      </c>
      <c r="D44" s="147" t="s">
        <v>532</v>
      </c>
      <c r="E44" s="148"/>
      <c r="F44" s="148"/>
      <c r="G44" s="126">
        <v>3.5</v>
      </c>
      <c r="H44" s="326">
        <f>AVERAGE(G44:G49)</f>
        <v>3.9166666666666665</v>
      </c>
      <c r="I44" s="126">
        <v>3.5</v>
      </c>
      <c r="J44" s="327">
        <f>AVERAGE(I44:I49)</f>
        <v>3.9166666666666665</v>
      </c>
    </row>
    <row r="45" spans="1:16" s="125" customFormat="1" ht="12" x14ac:dyDescent="0.15">
      <c r="A45" s="328"/>
      <c r="B45" s="329"/>
      <c r="C45" s="149" t="s">
        <v>117</v>
      </c>
      <c r="D45" s="150" t="s">
        <v>534</v>
      </c>
      <c r="E45" s="151"/>
      <c r="F45" s="151"/>
      <c r="G45" s="127">
        <v>4</v>
      </c>
      <c r="H45" s="326"/>
      <c r="I45" s="127">
        <v>4</v>
      </c>
      <c r="J45" s="327"/>
    </row>
    <row r="46" spans="1:16" s="125" customFormat="1" ht="12" x14ac:dyDescent="0.15">
      <c r="A46" s="328"/>
      <c r="B46" s="329"/>
      <c r="C46" s="149" t="s">
        <v>118</v>
      </c>
      <c r="D46" s="150" t="s">
        <v>535</v>
      </c>
      <c r="E46" s="151"/>
      <c r="F46" s="151"/>
      <c r="G46" s="127">
        <v>4</v>
      </c>
      <c r="H46" s="326"/>
      <c r="I46" s="127">
        <v>4</v>
      </c>
      <c r="J46" s="327"/>
    </row>
    <row r="47" spans="1:16" s="125" customFormat="1" ht="12" x14ac:dyDescent="0.15">
      <c r="A47" s="328"/>
      <c r="B47" s="329"/>
      <c r="C47" s="149" t="s">
        <v>119</v>
      </c>
      <c r="D47" s="150" t="s">
        <v>536</v>
      </c>
      <c r="E47" s="151"/>
      <c r="F47" s="151"/>
      <c r="G47" s="127">
        <v>4</v>
      </c>
      <c r="H47" s="326"/>
      <c r="I47" s="127">
        <v>4</v>
      </c>
      <c r="J47" s="327"/>
    </row>
    <row r="48" spans="1:16" s="125" customFormat="1" ht="12" x14ac:dyDescent="0.15">
      <c r="A48" s="328"/>
      <c r="B48" s="329"/>
      <c r="C48" s="149" t="s">
        <v>120</v>
      </c>
      <c r="D48" s="155" t="s">
        <v>537</v>
      </c>
      <c r="E48" s="156"/>
      <c r="F48" s="156"/>
      <c r="G48" s="127">
        <v>4</v>
      </c>
      <c r="H48" s="326"/>
      <c r="I48" s="127">
        <v>4</v>
      </c>
      <c r="J48" s="327"/>
    </row>
    <row r="49" spans="1:10" s="125" customFormat="1" ht="12" x14ac:dyDescent="0.15">
      <c r="A49" s="323"/>
      <c r="B49" s="325"/>
      <c r="C49" s="152" t="s">
        <v>121</v>
      </c>
      <c r="D49" s="153" t="s">
        <v>538</v>
      </c>
      <c r="E49" s="154"/>
      <c r="F49" s="154"/>
      <c r="G49" s="128">
        <v>4</v>
      </c>
      <c r="H49" s="326"/>
      <c r="I49" s="128">
        <v>4</v>
      </c>
      <c r="J49" s="327"/>
    </row>
    <row r="50" spans="1:10" s="125" customFormat="1" ht="12" x14ac:dyDescent="0.15">
      <c r="A50" s="322" t="s">
        <v>542</v>
      </c>
      <c r="B50" s="324" t="s">
        <v>621</v>
      </c>
      <c r="C50" s="146" t="s">
        <v>123</v>
      </c>
      <c r="D50" s="147" t="s">
        <v>539</v>
      </c>
      <c r="E50" s="148"/>
      <c r="F50" s="148"/>
      <c r="G50" s="126">
        <v>4</v>
      </c>
      <c r="H50" s="326">
        <f>AVERAGE(G50:G51)</f>
        <v>4</v>
      </c>
      <c r="I50" s="126">
        <v>4</v>
      </c>
      <c r="J50" s="327">
        <f>AVERAGE(I50:I51)</f>
        <v>4</v>
      </c>
    </row>
    <row r="51" spans="1:10" s="125" customFormat="1" ht="12" x14ac:dyDescent="0.15">
      <c r="A51" s="323"/>
      <c r="B51" s="325"/>
      <c r="C51" s="152" t="s">
        <v>124</v>
      </c>
      <c r="D51" s="153" t="s">
        <v>540</v>
      </c>
      <c r="E51" s="154"/>
      <c r="F51" s="154"/>
      <c r="G51" s="128">
        <v>4</v>
      </c>
      <c r="H51" s="326"/>
      <c r="I51" s="128">
        <v>4</v>
      </c>
      <c r="J51" s="327"/>
    </row>
    <row r="52" spans="1:10" s="125" customFormat="1" ht="12" x14ac:dyDescent="0.15">
      <c r="A52" s="322" t="s">
        <v>541</v>
      </c>
      <c r="B52" s="324" t="s">
        <v>622</v>
      </c>
      <c r="C52" s="146" t="s">
        <v>126</v>
      </c>
      <c r="D52" s="147" t="s">
        <v>543</v>
      </c>
      <c r="E52" s="148"/>
      <c r="F52" s="148"/>
      <c r="G52" s="126">
        <v>4</v>
      </c>
      <c r="H52" s="326">
        <f>AVERAGE(G52:G54)</f>
        <v>4</v>
      </c>
      <c r="I52" s="126">
        <v>4</v>
      </c>
      <c r="J52" s="327">
        <f>AVERAGE(I52:I54)</f>
        <v>4</v>
      </c>
    </row>
    <row r="53" spans="1:10" s="125" customFormat="1" ht="12" x14ac:dyDescent="0.15">
      <c r="A53" s="328"/>
      <c r="B53" s="329"/>
      <c r="C53" s="149" t="s">
        <v>127</v>
      </c>
      <c r="D53" s="150" t="s">
        <v>544</v>
      </c>
      <c r="E53" s="151"/>
      <c r="F53" s="151"/>
      <c r="G53" s="127">
        <v>4</v>
      </c>
      <c r="H53" s="326"/>
      <c r="I53" s="127">
        <v>4</v>
      </c>
      <c r="J53" s="327"/>
    </row>
    <row r="54" spans="1:10" s="125" customFormat="1" ht="12" x14ac:dyDescent="0.15">
      <c r="A54" s="323"/>
      <c r="B54" s="325"/>
      <c r="C54" s="152" t="s">
        <v>128</v>
      </c>
      <c r="D54" s="153" t="s">
        <v>545</v>
      </c>
      <c r="E54" s="154"/>
      <c r="F54" s="154"/>
      <c r="G54" s="128">
        <v>4</v>
      </c>
      <c r="H54" s="326"/>
      <c r="I54" s="128">
        <v>4</v>
      </c>
      <c r="J54" s="327"/>
    </row>
    <row r="55" spans="1:10" s="125" customFormat="1" ht="12" x14ac:dyDescent="0.15">
      <c r="A55" s="322" t="s">
        <v>547</v>
      </c>
      <c r="B55" s="324" t="s">
        <v>623</v>
      </c>
      <c r="C55" s="146" t="s">
        <v>130</v>
      </c>
      <c r="D55" s="147" t="s">
        <v>546</v>
      </c>
      <c r="E55" s="148"/>
      <c r="F55" s="148"/>
      <c r="G55" s="126">
        <v>3.5</v>
      </c>
      <c r="H55" s="326">
        <f>AVERAGE(G55:G58)</f>
        <v>3.875</v>
      </c>
      <c r="I55" s="126">
        <v>3.5</v>
      </c>
      <c r="J55" s="327">
        <f>AVERAGE(I55:I58)</f>
        <v>3.875</v>
      </c>
    </row>
    <row r="56" spans="1:10" s="125" customFormat="1" ht="12" x14ac:dyDescent="0.15">
      <c r="A56" s="328"/>
      <c r="B56" s="329"/>
      <c r="C56" s="149" t="s">
        <v>131</v>
      </c>
      <c r="D56" s="150" t="s">
        <v>548</v>
      </c>
      <c r="E56" s="151"/>
      <c r="F56" s="151"/>
      <c r="G56" s="127">
        <v>4</v>
      </c>
      <c r="H56" s="326"/>
      <c r="I56" s="127">
        <v>4</v>
      </c>
      <c r="J56" s="327"/>
    </row>
    <row r="57" spans="1:10" s="125" customFormat="1" ht="12" x14ac:dyDescent="0.15">
      <c r="A57" s="328"/>
      <c r="B57" s="329"/>
      <c r="C57" s="149" t="s">
        <v>132</v>
      </c>
      <c r="D57" s="150" t="s">
        <v>549</v>
      </c>
      <c r="E57" s="151"/>
      <c r="F57" s="151"/>
      <c r="G57" s="127">
        <v>4</v>
      </c>
      <c r="H57" s="326"/>
      <c r="I57" s="127">
        <v>4</v>
      </c>
      <c r="J57" s="327"/>
    </row>
    <row r="58" spans="1:10" s="125" customFormat="1" ht="12" x14ac:dyDescent="0.15">
      <c r="A58" s="323"/>
      <c r="B58" s="325"/>
      <c r="C58" s="152" t="s">
        <v>133</v>
      </c>
      <c r="D58" s="153" t="s">
        <v>550</v>
      </c>
      <c r="E58" s="154"/>
      <c r="F58" s="154"/>
      <c r="G58" s="128">
        <v>4</v>
      </c>
      <c r="H58" s="326"/>
      <c r="I58" s="128">
        <v>4</v>
      </c>
      <c r="J58" s="327"/>
    </row>
    <row r="59" spans="1:10" s="125" customFormat="1" ht="12" x14ac:dyDescent="0.15">
      <c r="A59" s="322" t="s">
        <v>551</v>
      </c>
      <c r="B59" s="324" t="s">
        <v>632</v>
      </c>
      <c r="C59" s="146" t="s">
        <v>135</v>
      </c>
      <c r="D59" s="147" t="s">
        <v>552</v>
      </c>
      <c r="E59" s="148"/>
      <c r="F59" s="148"/>
      <c r="G59" s="126">
        <v>4</v>
      </c>
      <c r="H59" s="326">
        <f>AVERAGE(G59:G62)</f>
        <v>4</v>
      </c>
      <c r="I59" s="126">
        <v>4</v>
      </c>
      <c r="J59" s="327">
        <f>AVERAGE(I59:I62)</f>
        <v>4</v>
      </c>
    </row>
    <row r="60" spans="1:10" s="125" customFormat="1" ht="12" x14ac:dyDescent="0.15">
      <c r="A60" s="328"/>
      <c r="B60" s="329"/>
      <c r="C60" s="149" t="s">
        <v>136</v>
      </c>
      <c r="D60" s="150" t="s">
        <v>553</v>
      </c>
      <c r="E60" s="151"/>
      <c r="F60" s="151"/>
      <c r="G60" s="127">
        <v>4</v>
      </c>
      <c r="H60" s="326"/>
      <c r="I60" s="127">
        <v>4</v>
      </c>
      <c r="J60" s="327"/>
    </row>
    <row r="61" spans="1:10" s="125" customFormat="1" ht="12" x14ac:dyDescent="0.15">
      <c r="A61" s="328"/>
      <c r="B61" s="329"/>
      <c r="C61" s="149" t="s">
        <v>137</v>
      </c>
      <c r="D61" s="150" t="s">
        <v>554</v>
      </c>
      <c r="E61" s="151"/>
      <c r="F61" s="151"/>
      <c r="G61" s="127">
        <v>4</v>
      </c>
      <c r="H61" s="326"/>
      <c r="I61" s="127">
        <v>4</v>
      </c>
      <c r="J61" s="327"/>
    </row>
    <row r="62" spans="1:10" s="125" customFormat="1" ht="12" x14ac:dyDescent="0.15">
      <c r="A62" s="323"/>
      <c r="B62" s="325"/>
      <c r="C62" s="152" t="s">
        <v>139</v>
      </c>
      <c r="D62" s="153" t="s">
        <v>555</v>
      </c>
      <c r="E62" s="154"/>
      <c r="F62" s="154"/>
      <c r="G62" s="128">
        <v>4</v>
      </c>
      <c r="H62" s="326"/>
      <c r="I62" s="128">
        <v>4</v>
      </c>
      <c r="J62" s="327"/>
    </row>
    <row r="63" spans="1:10" s="125" customFormat="1" ht="12" x14ac:dyDescent="0.15">
      <c r="A63" s="322" t="s">
        <v>556</v>
      </c>
      <c r="B63" s="324" t="s">
        <v>557</v>
      </c>
      <c r="C63" s="146" t="s">
        <v>140</v>
      </c>
      <c r="D63" s="147" t="s">
        <v>557</v>
      </c>
      <c r="E63" s="148"/>
      <c r="F63" s="148"/>
      <c r="G63" s="126">
        <v>4</v>
      </c>
      <c r="H63" s="326">
        <f>AVERAGE(G63:G64)</f>
        <v>4</v>
      </c>
      <c r="I63" s="126">
        <v>4</v>
      </c>
      <c r="J63" s="327">
        <f>AVERAGE(I63:I64)</f>
        <v>4</v>
      </c>
    </row>
    <row r="64" spans="1:10" s="125" customFormat="1" ht="12" x14ac:dyDescent="0.15">
      <c r="A64" s="323"/>
      <c r="B64" s="325"/>
      <c r="C64" s="152" t="s">
        <v>141</v>
      </c>
      <c r="D64" s="153" t="s">
        <v>558</v>
      </c>
      <c r="E64" s="154"/>
      <c r="F64" s="154"/>
      <c r="G64" s="128">
        <v>4</v>
      </c>
      <c r="H64" s="326"/>
      <c r="I64" s="128">
        <v>4</v>
      </c>
      <c r="J64" s="327"/>
    </row>
    <row r="65" spans="1:10" s="125" customFormat="1" ht="12.75" thickBot="1" x14ac:dyDescent="0.2">
      <c r="A65" s="157" t="s">
        <v>559</v>
      </c>
      <c r="B65" s="158" t="s">
        <v>560</v>
      </c>
      <c r="C65" s="159" t="s">
        <v>144</v>
      </c>
      <c r="D65" s="160" t="s">
        <v>560</v>
      </c>
      <c r="E65" s="161"/>
      <c r="F65" s="161"/>
      <c r="G65" s="129">
        <v>4</v>
      </c>
      <c r="H65" s="129">
        <f>AVERAGE(G65)</f>
        <v>4</v>
      </c>
      <c r="I65" s="129">
        <v>4</v>
      </c>
      <c r="J65" s="163">
        <f>AVERAGE(I65)</f>
        <v>4</v>
      </c>
    </row>
    <row r="66" spans="1:10" s="125" customFormat="1" ht="12" x14ac:dyDescent="0.15"/>
    <row r="67" spans="1:10" s="125" customFormat="1" ht="12" x14ac:dyDescent="0.15"/>
    <row r="68" spans="1:10" s="125" customFormat="1" ht="12" x14ac:dyDescent="0.15"/>
    <row r="69" spans="1:10" s="125" customFormat="1" ht="12" x14ac:dyDescent="0.15"/>
    <row r="70" spans="1:10" s="125" customFormat="1" ht="12" x14ac:dyDescent="0.15"/>
    <row r="71" spans="1:10" s="125" customFormat="1" ht="12" x14ac:dyDescent="0.15"/>
    <row r="72" spans="1:10" s="125" customFormat="1" ht="12" x14ac:dyDescent="0.15"/>
    <row r="73" spans="1:10" s="125" customFormat="1" ht="12" x14ac:dyDescent="0.15"/>
  </sheetData>
  <mergeCells count="53">
    <mergeCell ref="A1:H1"/>
    <mergeCell ref="A26:B27"/>
    <mergeCell ref="C26:C27"/>
    <mergeCell ref="D26:F27"/>
    <mergeCell ref="G26:H27"/>
    <mergeCell ref="K26:N26"/>
    <mergeCell ref="K27:N27"/>
    <mergeCell ref="K28:N28"/>
    <mergeCell ref="A29:A34"/>
    <mergeCell ref="B29:B34"/>
    <mergeCell ref="H29:H34"/>
    <mergeCell ref="J29:J34"/>
    <mergeCell ref="K29:N29"/>
    <mergeCell ref="K30:N30"/>
    <mergeCell ref="K31:N31"/>
    <mergeCell ref="I26:J27"/>
    <mergeCell ref="K32:N32"/>
    <mergeCell ref="K33:N33"/>
    <mergeCell ref="K34:N34"/>
    <mergeCell ref="A35:A40"/>
    <mergeCell ref="B35:B40"/>
    <mergeCell ref="H35:H40"/>
    <mergeCell ref="J35:J40"/>
    <mergeCell ref="K35:N35"/>
    <mergeCell ref="K36:N36"/>
    <mergeCell ref="A41:A43"/>
    <mergeCell ref="B41:B43"/>
    <mergeCell ref="H41:H43"/>
    <mergeCell ref="J41:J43"/>
    <mergeCell ref="A44:A49"/>
    <mergeCell ref="B44:B49"/>
    <mergeCell ref="H44:H49"/>
    <mergeCell ref="J44:J49"/>
    <mergeCell ref="A50:A51"/>
    <mergeCell ref="B50:B51"/>
    <mergeCell ref="H50:H51"/>
    <mergeCell ref="J50:J51"/>
    <mergeCell ref="A52:A54"/>
    <mergeCell ref="B52:B54"/>
    <mergeCell ref="H52:H54"/>
    <mergeCell ref="J52:J54"/>
    <mergeCell ref="A63:A64"/>
    <mergeCell ref="B63:B64"/>
    <mergeCell ref="H63:H64"/>
    <mergeCell ref="J63:J64"/>
    <mergeCell ref="A55:A58"/>
    <mergeCell ref="B55:B58"/>
    <mergeCell ref="H55:H58"/>
    <mergeCell ref="J55:J58"/>
    <mergeCell ref="A59:A62"/>
    <mergeCell ref="B59:B62"/>
    <mergeCell ref="H59:H62"/>
    <mergeCell ref="J59:J62"/>
  </mergeCells>
  <phoneticPr fontId="2"/>
  <printOptions horizontalCentered="1" verticalCentered="1"/>
  <pageMargins left="0.70866141732283472" right="0.70866141732283472" top="0.35433070866141736" bottom="0.35433070866141736" header="0.31496062992125984" footer="0.31496062992125984"/>
  <pageSetup paperSize="9" scale="9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D0F88-E7EE-4F12-BB94-CB87C3CFEBA8}">
  <sheetPr>
    <pageSetUpPr fitToPage="1"/>
  </sheetPr>
  <dimension ref="A1:X73"/>
  <sheetViews>
    <sheetView zoomScaleNormal="100" zoomScaleSheetLayoutView="100" workbookViewId="0">
      <selection activeCell="Q18" sqref="Q18"/>
    </sheetView>
  </sheetViews>
  <sheetFormatPr defaultRowHeight="13.5" x14ac:dyDescent="0.15"/>
  <cols>
    <col min="2" max="2" width="19.375" customWidth="1"/>
    <col min="4" max="4" width="9" customWidth="1"/>
    <col min="6" max="6" width="7.125" customWidth="1"/>
    <col min="7" max="10" width="6.75" customWidth="1"/>
  </cols>
  <sheetData>
    <row r="1" spans="1:10" s="120" customFormat="1" ht="24.75" customHeight="1" x14ac:dyDescent="0.15">
      <c r="A1" s="337" t="s">
        <v>633</v>
      </c>
      <c r="B1" s="337"/>
      <c r="C1" s="337"/>
      <c r="D1" s="337"/>
      <c r="E1" s="337"/>
      <c r="F1" s="337"/>
      <c r="G1" s="337"/>
      <c r="H1" s="337"/>
      <c r="I1" s="131"/>
      <c r="J1" s="131"/>
    </row>
    <row r="17" spans="1:24" ht="14.25" thickBot="1" x14ac:dyDescent="0.2">
      <c r="M17" s="3"/>
      <c r="N17" s="3" t="s">
        <v>561</v>
      </c>
      <c r="O17" s="3"/>
      <c r="P17" s="3"/>
      <c r="Q17" s="3"/>
      <c r="R17" s="3"/>
      <c r="S17" s="3"/>
      <c r="T17" s="3"/>
      <c r="U17" s="3"/>
      <c r="V17" s="3"/>
      <c r="W17" s="3"/>
      <c r="X17" s="3"/>
    </row>
    <row r="18" spans="1:24" x14ac:dyDescent="0.15">
      <c r="M18" s="122"/>
      <c r="N18" s="132" t="s">
        <v>97</v>
      </c>
      <c r="O18" s="133" t="s">
        <v>104</v>
      </c>
      <c r="P18" s="133" t="s">
        <v>111</v>
      </c>
      <c r="Q18" s="133" t="s">
        <v>115</v>
      </c>
      <c r="R18" s="133" t="s">
        <v>122</v>
      </c>
      <c r="S18" s="133" t="s">
        <v>125</v>
      </c>
      <c r="T18" s="133" t="s">
        <v>129</v>
      </c>
      <c r="U18" s="133" t="s">
        <v>134</v>
      </c>
      <c r="V18" s="133" t="s">
        <v>138</v>
      </c>
      <c r="W18" s="133" t="s">
        <v>142</v>
      </c>
      <c r="X18" s="134" t="s">
        <v>143</v>
      </c>
    </row>
    <row r="19" spans="1:24" x14ac:dyDescent="0.15">
      <c r="M19" s="123" t="s">
        <v>634</v>
      </c>
      <c r="N19" s="135">
        <f>J28</f>
        <v>4</v>
      </c>
      <c r="O19" s="136">
        <f>J29</f>
        <v>4</v>
      </c>
      <c r="P19" s="136">
        <f>J35</f>
        <v>4</v>
      </c>
      <c r="Q19" s="136">
        <f>J41</f>
        <v>4</v>
      </c>
      <c r="R19" s="136">
        <f>J44</f>
        <v>3.9166666666666665</v>
      </c>
      <c r="S19" s="136">
        <f>J50</f>
        <v>4</v>
      </c>
      <c r="T19" s="136">
        <f>J52</f>
        <v>4</v>
      </c>
      <c r="U19" s="136">
        <f>J55</f>
        <v>3.875</v>
      </c>
      <c r="V19" s="136">
        <f>J59</f>
        <v>4</v>
      </c>
      <c r="W19" s="136">
        <f>J63</f>
        <v>4</v>
      </c>
      <c r="X19" s="137">
        <f>J65</f>
        <v>4</v>
      </c>
    </row>
    <row r="20" spans="1:24" ht="14.25" thickBot="1" x14ac:dyDescent="0.2">
      <c r="M20" s="124" t="s">
        <v>635</v>
      </c>
      <c r="N20" s="138">
        <f>H28</f>
        <v>4</v>
      </c>
      <c r="O20" s="139">
        <f>H29</f>
        <v>4</v>
      </c>
      <c r="P20" s="139">
        <f>H35</f>
        <v>4</v>
      </c>
      <c r="Q20" s="139">
        <f>H41</f>
        <v>4</v>
      </c>
      <c r="R20" s="139">
        <f>H44</f>
        <v>3.9166666666666665</v>
      </c>
      <c r="S20" s="139">
        <f>H50</f>
        <v>4</v>
      </c>
      <c r="T20" s="139">
        <f>H52</f>
        <v>4</v>
      </c>
      <c r="U20" s="139">
        <f>H55</f>
        <v>3.875</v>
      </c>
      <c r="V20" s="139">
        <f>H59</f>
        <v>4</v>
      </c>
      <c r="W20" s="139">
        <f>H63</f>
        <v>4</v>
      </c>
      <c r="X20" s="140">
        <f>H65</f>
        <v>4</v>
      </c>
    </row>
    <row r="23" spans="1:24" x14ac:dyDescent="0.15">
      <c r="J23" s="119"/>
    </row>
    <row r="24" spans="1:24" x14ac:dyDescent="0.15">
      <c r="J24" s="3"/>
    </row>
    <row r="25" spans="1:24" ht="14.25" thickBot="1" x14ac:dyDescent="0.2">
      <c r="J25" s="3"/>
      <c r="O25" t="s">
        <v>631</v>
      </c>
      <c r="P25" t="s">
        <v>630</v>
      </c>
    </row>
    <row r="26" spans="1:24" s="125" customFormat="1" ht="14.25" customHeight="1" x14ac:dyDescent="0.15">
      <c r="A26" s="338" t="s">
        <v>95</v>
      </c>
      <c r="B26" s="339"/>
      <c r="C26" s="342" t="s">
        <v>624</v>
      </c>
      <c r="D26" s="344" t="s">
        <v>625</v>
      </c>
      <c r="E26" s="345"/>
      <c r="F26" s="346"/>
      <c r="G26" s="333" t="s">
        <v>636</v>
      </c>
      <c r="H26" s="333"/>
      <c r="I26" s="333" t="s">
        <v>628</v>
      </c>
      <c r="J26" s="334"/>
      <c r="K26" s="332" t="s">
        <v>627</v>
      </c>
      <c r="L26" s="331"/>
      <c r="M26" s="331"/>
      <c r="N26" s="331"/>
      <c r="O26" s="121">
        <f>H28</f>
        <v>4</v>
      </c>
      <c r="P26" s="121">
        <f>J28</f>
        <v>4</v>
      </c>
    </row>
    <row r="27" spans="1:24" s="125" customFormat="1" ht="6" customHeight="1" x14ac:dyDescent="0.15">
      <c r="A27" s="340"/>
      <c r="B27" s="341"/>
      <c r="C27" s="343"/>
      <c r="D27" s="347"/>
      <c r="E27" s="348"/>
      <c r="F27" s="349"/>
      <c r="G27" s="335"/>
      <c r="H27" s="335"/>
      <c r="I27" s="335"/>
      <c r="J27" s="336"/>
      <c r="K27" s="330" t="s">
        <v>578</v>
      </c>
      <c r="L27" s="331"/>
      <c r="M27" s="331"/>
      <c r="N27" s="331"/>
      <c r="O27" s="121">
        <f t="shared" ref="O27" si="0">H29</f>
        <v>4</v>
      </c>
      <c r="P27" s="121">
        <f t="shared" ref="P27" si="1">J29</f>
        <v>4</v>
      </c>
    </row>
    <row r="28" spans="1:24" s="125" customFormat="1" ht="24" x14ac:dyDescent="0.15">
      <c r="A28" s="141" t="s">
        <v>512</v>
      </c>
      <c r="B28" s="142" t="s">
        <v>626</v>
      </c>
      <c r="C28" s="143" t="s">
        <v>96</v>
      </c>
      <c r="D28" s="144" t="s">
        <v>513</v>
      </c>
      <c r="E28" s="145"/>
      <c r="F28" s="145"/>
      <c r="G28" s="130">
        <v>4</v>
      </c>
      <c r="H28" s="130">
        <f>AVERAGE(G28)</f>
        <v>4</v>
      </c>
      <c r="I28" s="130">
        <v>4</v>
      </c>
      <c r="J28" s="130">
        <f>AVERAGE(I28)</f>
        <v>4</v>
      </c>
      <c r="K28" s="330" t="s">
        <v>579</v>
      </c>
      <c r="L28" s="331"/>
      <c r="M28" s="331"/>
      <c r="N28" s="331"/>
      <c r="O28" s="121">
        <f>H35</f>
        <v>4</v>
      </c>
      <c r="P28" s="121">
        <f>J35</f>
        <v>4</v>
      </c>
    </row>
    <row r="29" spans="1:24" s="125" customFormat="1" x14ac:dyDescent="0.15">
      <c r="A29" s="322" t="s">
        <v>514</v>
      </c>
      <c r="B29" s="324" t="s">
        <v>617</v>
      </c>
      <c r="C29" s="146" t="s">
        <v>98</v>
      </c>
      <c r="D29" s="147" t="s">
        <v>515</v>
      </c>
      <c r="E29" s="148"/>
      <c r="F29" s="148"/>
      <c r="G29" s="126">
        <v>4</v>
      </c>
      <c r="H29" s="326">
        <f>AVERAGE(G29:G34)</f>
        <v>4</v>
      </c>
      <c r="I29" s="126">
        <v>4</v>
      </c>
      <c r="J29" s="326">
        <f>AVERAGE(I29:I34)</f>
        <v>4</v>
      </c>
      <c r="K29" s="330" t="s">
        <v>580</v>
      </c>
      <c r="L29" s="331"/>
      <c r="M29" s="331"/>
      <c r="N29" s="331"/>
      <c r="O29" s="121">
        <f>H41</f>
        <v>4</v>
      </c>
      <c r="P29" s="121">
        <f>J41</f>
        <v>4</v>
      </c>
    </row>
    <row r="30" spans="1:24" s="125" customFormat="1" x14ac:dyDescent="0.15">
      <c r="A30" s="328"/>
      <c r="B30" s="329"/>
      <c r="C30" s="149" t="s">
        <v>99</v>
      </c>
      <c r="D30" s="150" t="s">
        <v>516</v>
      </c>
      <c r="E30" s="151"/>
      <c r="F30" s="151"/>
      <c r="G30" s="127">
        <v>4</v>
      </c>
      <c r="H30" s="326"/>
      <c r="I30" s="127">
        <v>4</v>
      </c>
      <c r="J30" s="326"/>
      <c r="K30" s="330" t="s">
        <v>581</v>
      </c>
      <c r="L30" s="331"/>
      <c r="M30" s="331"/>
      <c r="N30" s="331"/>
      <c r="O30" s="121">
        <f>H44</f>
        <v>3.9166666666666665</v>
      </c>
      <c r="P30" s="121">
        <f>J44</f>
        <v>3.9166666666666665</v>
      </c>
    </row>
    <row r="31" spans="1:24" s="125" customFormat="1" x14ac:dyDescent="0.15">
      <c r="A31" s="328"/>
      <c r="B31" s="329"/>
      <c r="C31" s="149" t="s">
        <v>100</v>
      </c>
      <c r="D31" s="150" t="s">
        <v>517</v>
      </c>
      <c r="E31" s="151"/>
      <c r="F31" s="151"/>
      <c r="G31" s="127">
        <v>4</v>
      </c>
      <c r="H31" s="326"/>
      <c r="I31" s="127">
        <v>4</v>
      </c>
      <c r="J31" s="326"/>
      <c r="K31" s="330" t="s">
        <v>582</v>
      </c>
      <c r="L31" s="331"/>
      <c r="M31" s="331"/>
      <c r="N31" s="331"/>
      <c r="O31" s="121">
        <f>H50</f>
        <v>4</v>
      </c>
      <c r="P31" s="121">
        <f>J50</f>
        <v>4</v>
      </c>
    </row>
    <row r="32" spans="1:24" s="125" customFormat="1" x14ac:dyDescent="0.15">
      <c r="A32" s="328"/>
      <c r="B32" s="329"/>
      <c r="C32" s="149" t="s">
        <v>101</v>
      </c>
      <c r="D32" s="150" t="s">
        <v>518</v>
      </c>
      <c r="E32" s="151"/>
      <c r="F32" s="151"/>
      <c r="G32" s="127">
        <v>4</v>
      </c>
      <c r="H32" s="326"/>
      <c r="I32" s="127">
        <v>4</v>
      </c>
      <c r="J32" s="326"/>
      <c r="K32" s="330" t="s">
        <v>616</v>
      </c>
      <c r="L32" s="331"/>
      <c r="M32" s="331"/>
      <c r="N32" s="331"/>
      <c r="O32" s="121">
        <f>H52</f>
        <v>4</v>
      </c>
      <c r="P32" s="121">
        <f>J52</f>
        <v>4</v>
      </c>
    </row>
    <row r="33" spans="1:16" s="125" customFormat="1" x14ac:dyDescent="0.15">
      <c r="A33" s="328"/>
      <c r="B33" s="329"/>
      <c r="C33" s="149" t="s">
        <v>102</v>
      </c>
      <c r="D33" s="150" t="s">
        <v>519</v>
      </c>
      <c r="E33" s="151"/>
      <c r="F33" s="151"/>
      <c r="G33" s="127">
        <v>4</v>
      </c>
      <c r="H33" s="326"/>
      <c r="I33" s="127">
        <v>4</v>
      </c>
      <c r="J33" s="326"/>
      <c r="K33" s="330" t="s">
        <v>583</v>
      </c>
      <c r="L33" s="331"/>
      <c r="M33" s="331"/>
      <c r="N33" s="331"/>
      <c r="O33" s="121">
        <f>H55</f>
        <v>3.875</v>
      </c>
      <c r="P33" s="121">
        <f>J55</f>
        <v>3.875</v>
      </c>
    </row>
    <row r="34" spans="1:16" s="125" customFormat="1" x14ac:dyDescent="0.15">
      <c r="A34" s="323"/>
      <c r="B34" s="325"/>
      <c r="C34" s="152" t="s">
        <v>103</v>
      </c>
      <c r="D34" s="153" t="s">
        <v>520</v>
      </c>
      <c r="E34" s="154"/>
      <c r="F34" s="154"/>
      <c r="G34" s="128">
        <v>4</v>
      </c>
      <c r="H34" s="326"/>
      <c r="I34" s="128">
        <v>4</v>
      </c>
      <c r="J34" s="326"/>
      <c r="K34" s="330" t="s">
        <v>584</v>
      </c>
      <c r="L34" s="331"/>
      <c r="M34" s="331"/>
      <c r="N34" s="331"/>
      <c r="O34" s="121">
        <f>H59</f>
        <v>4</v>
      </c>
      <c r="P34" s="121">
        <f>J59</f>
        <v>4</v>
      </c>
    </row>
    <row r="35" spans="1:16" s="125" customFormat="1" x14ac:dyDescent="0.15">
      <c r="A35" s="322" t="s">
        <v>521</v>
      </c>
      <c r="B35" s="324" t="s">
        <v>618</v>
      </c>
      <c r="C35" s="146" t="s">
        <v>105</v>
      </c>
      <c r="D35" s="147" t="s">
        <v>522</v>
      </c>
      <c r="E35" s="148"/>
      <c r="F35" s="148"/>
      <c r="G35" s="126">
        <v>4</v>
      </c>
      <c r="H35" s="326">
        <f>AVERAGE(G35:G40)</f>
        <v>4</v>
      </c>
      <c r="I35" s="126">
        <v>4</v>
      </c>
      <c r="J35" s="326">
        <f>AVERAGE(I35:I40)</f>
        <v>4</v>
      </c>
      <c r="K35" s="330" t="s">
        <v>585</v>
      </c>
      <c r="L35" s="331"/>
      <c r="M35" s="331"/>
      <c r="N35" s="331"/>
      <c r="O35" s="121">
        <f>H63</f>
        <v>4</v>
      </c>
      <c r="P35" s="121">
        <f>J63</f>
        <v>4</v>
      </c>
    </row>
    <row r="36" spans="1:16" s="125" customFormat="1" x14ac:dyDescent="0.15">
      <c r="A36" s="328"/>
      <c r="B36" s="329"/>
      <c r="C36" s="149" t="s">
        <v>106</v>
      </c>
      <c r="D36" s="150" t="s">
        <v>523</v>
      </c>
      <c r="E36" s="151"/>
      <c r="F36" s="151"/>
      <c r="G36" s="127">
        <v>4</v>
      </c>
      <c r="H36" s="326"/>
      <c r="I36" s="127">
        <v>4</v>
      </c>
      <c r="J36" s="326"/>
      <c r="K36" s="330" t="s">
        <v>586</v>
      </c>
      <c r="L36" s="331"/>
      <c r="M36" s="331"/>
      <c r="N36" s="331"/>
      <c r="O36" s="121">
        <f>H65</f>
        <v>4</v>
      </c>
      <c r="P36" s="121">
        <f>J65</f>
        <v>4</v>
      </c>
    </row>
    <row r="37" spans="1:16" s="125" customFormat="1" ht="12" x14ac:dyDescent="0.15">
      <c r="A37" s="328"/>
      <c r="B37" s="329"/>
      <c r="C37" s="149" t="s">
        <v>107</v>
      </c>
      <c r="D37" s="150" t="s">
        <v>524</v>
      </c>
      <c r="E37" s="151"/>
      <c r="F37" s="151"/>
      <c r="G37" s="127">
        <v>4</v>
      </c>
      <c r="H37" s="326"/>
      <c r="I37" s="127">
        <v>4</v>
      </c>
      <c r="J37" s="326"/>
    </row>
    <row r="38" spans="1:16" s="125" customFormat="1" ht="12" x14ac:dyDescent="0.15">
      <c r="A38" s="328"/>
      <c r="B38" s="329"/>
      <c r="C38" s="149" t="s">
        <v>108</v>
      </c>
      <c r="D38" s="150" t="s">
        <v>525</v>
      </c>
      <c r="E38" s="151"/>
      <c r="F38" s="151"/>
      <c r="G38" s="127">
        <v>4</v>
      </c>
      <c r="H38" s="326"/>
      <c r="I38" s="127">
        <v>4</v>
      </c>
      <c r="J38" s="326"/>
    </row>
    <row r="39" spans="1:16" s="125" customFormat="1" ht="12" x14ac:dyDescent="0.15">
      <c r="A39" s="328"/>
      <c r="B39" s="329"/>
      <c r="C39" s="149" t="s">
        <v>109</v>
      </c>
      <c r="D39" s="150" t="s">
        <v>526</v>
      </c>
      <c r="E39" s="151"/>
      <c r="F39" s="151"/>
      <c r="G39" s="127">
        <v>4</v>
      </c>
      <c r="H39" s="326"/>
      <c r="I39" s="127">
        <v>4</v>
      </c>
      <c r="J39" s="326"/>
    </row>
    <row r="40" spans="1:16" s="125" customFormat="1" ht="12" x14ac:dyDescent="0.15">
      <c r="A40" s="323"/>
      <c r="B40" s="325"/>
      <c r="C40" s="152" t="s">
        <v>110</v>
      </c>
      <c r="D40" s="153" t="s">
        <v>527</v>
      </c>
      <c r="E40" s="154"/>
      <c r="F40" s="154"/>
      <c r="G40" s="128">
        <v>4</v>
      </c>
      <c r="H40" s="326"/>
      <c r="I40" s="128">
        <v>4</v>
      </c>
      <c r="J40" s="326"/>
    </row>
    <row r="41" spans="1:16" s="125" customFormat="1" ht="12" x14ac:dyDescent="0.15">
      <c r="A41" s="322" t="s">
        <v>530</v>
      </c>
      <c r="B41" s="324" t="s">
        <v>619</v>
      </c>
      <c r="C41" s="146" t="s">
        <v>112</v>
      </c>
      <c r="D41" s="147" t="s">
        <v>528</v>
      </c>
      <c r="E41" s="148"/>
      <c r="F41" s="148"/>
      <c r="G41" s="126">
        <v>4</v>
      </c>
      <c r="H41" s="326">
        <f>AVERAGE(G41:G43)</f>
        <v>4</v>
      </c>
      <c r="I41" s="126">
        <v>4</v>
      </c>
      <c r="J41" s="326">
        <v>4</v>
      </c>
    </row>
    <row r="42" spans="1:16" s="125" customFormat="1" ht="12" x14ac:dyDescent="0.15">
      <c r="A42" s="328"/>
      <c r="B42" s="329"/>
      <c r="C42" s="149" t="s">
        <v>113</v>
      </c>
      <c r="D42" s="150" t="s">
        <v>529</v>
      </c>
      <c r="E42" s="151"/>
      <c r="F42" s="151"/>
      <c r="G42" s="127">
        <v>4</v>
      </c>
      <c r="H42" s="326"/>
      <c r="I42" s="127">
        <v>4</v>
      </c>
      <c r="J42" s="326"/>
    </row>
    <row r="43" spans="1:16" s="125" customFormat="1" ht="12" x14ac:dyDescent="0.15">
      <c r="A43" s="323"/>
      <c r="B43" s="325"/>
      <c r="C43" s="152" t="s">
        <v>114</v>
      </c>
      <c r="D43" s="153" t="s">
        <v>531</v>
      </c>
      <c r="E43" s="154"/>
      <c r="F43" s="154"/>
      <c r="G43" s="128">
        <v>4</v>
      </c>
      <c r="H43" s="326"/>
      <c r="I43" s="128">
        <v>4</v>
      </c>
      <c r="J43" s="326"/>
    </row>
    <row r="44" spans="1:16" s="125" customFormat="1" ht="12" x14ac:dyDescent="0.15">
      <c r="A44" s="322" t="s">
        <v>533</v>
      </c>
      <c r="B44" s="324" t="s">
        <v>620</v>
      </c>
      <c r="C44" s="146" t="s">
        <v>116</v>
      </c>
      <c r="D44" s="147" t="s">
        <v>532</v>
      </c>
      <c r="E44" s="148"/>
      <c r="F44" s="148"/>
      <c r="G44" s="126">
        <v>3.5</v>
      </c>
      <c r="H44" s="326">
        <f>AVERAGE(G44:G49)</f>
        <v>3.9166666666666665</v>
      </c>
      <c r="I44" s="126">
        <v>3.5</v>
      </c>
      <c r="J44" s="326">
        <f>AVERAGE(I44:I49)</f>
        <v>3.9166666666666665</v>
      </c>
    </row>
    <row r="45" spans="1:16" s="125" customFormat="1" ht="12" x14ac:dyDescent="0.15">
      <c r="A45" s="328"/>
      <c r="B45" s="329"/>
      <c r="C45" s="149" t="s">
        <v>117</v>
      </c>
      <c r="D45" s="150" t="s">
        <v>534</v>
      </c>
      <c r="E45" s="151"/>
      <c r="F45" s="151"/>
      <c r="G45" s="127">
        <v>4</v>
      </c>
      <c r="H45" s="326"/>
      <c r="I45" s="127">
        <v>4</v>
      </c>
      <c r="J45" s="326"/>
    </row>
    <row r="46" spans="1:16" s="125" customFormat="1" ht="12" x14ac:dyDescent="0.15">
      <c r="A46" s="328"/>
      <c r="B46" s="329"/>
      <c r="C46" s="149" t="s">
        <v>118</v>
      </c>
      <c r="D46" s="150" t="s">
        <v>535</v>
      </c>
      <c r="E46" s="151"/>
      <c r="F46" s="151"/>
      <c r="G46" s="127">
        <v>4</v>
      </c>
      <c r="H46" s="326"/>
      <c r="I46" s="127">
        <v>4</v>
      </c>
      <c r="J46" s="326"/>
    </row>
    <row r="47" spans="1:16" s="125" customFormat="1" ht="12" x14ac:dyDescent="0.15">
      <c r="A47" s="328"/>
      <c r="B47" s="329"/>
      <c r="C47" s="149" t="s">
        <v>119</v>
      </c>
      <c r="D47" s="150" t="s">
        <v>536</v>
      </c>
      <c r="E47" s="151"/>
      <c r="F47" s="151"/>
      <c r="G47" s="127">
        <v>4</v>
      </c>
      <c r="H47" s="326"/>
      <c r="I47" s="127">
        <v>4</v>
      </c>
      <c r="J47" s="326"/>
    </row>
    <row r="48" spans="1:16" s="125" customFormat="1" ht="12" x14ac:dyDescent="0.15">
      <c r="A48" s="328"/>
      <c r="B48" s="329"/>
      <c r="C48" s="149" t="s">
        <v>120</v>
      </c>
      <c r="D48" s="155" t="s">
        <v>537</v>
      </c>
      <c r="E48" s="156"/>
      <c r="F48" s="156"/>
      <c r="G48" s="127">
        <v>4</v>
      </c>
      <c r="H48" s="326"/>
      <c r="I48" s="127">
        <v>4</v>
      </c>
      <c r="J48" s="326"/>
    </row>
    <row r="49" spans="1:10" s="125" customFormat="1" ht="12" x14ac:dyDescent="0.15">
      <c r="A49" s="323"/>
      <c r="B49" s="325"/>
      <c r="C49" s="152" t="s">
        <v>121</v>
      </c>
      <c r="D49" s="153" t="s">
        <v>538</v>
      </c>
      <c r="E49" s="154"/>
      <c r="F49" s="154"/>
      <c r="G49" s="128">
        <v>4</v>
      </c>
      <c r="H49" s="326"/>
      <c r="I49" s="128">
        <v>4</v>
      </c>
      <c r="J49" s="326"/>
    </row>
    <row r="50" spans="1:10" s="125" customFormat="1" ht="12" x14ac:dyDescent="0.15">
      <c r="A50" s="322" t="s">
        <v>542</v>
      </c>
      <c r="B50" s="324" t="s">
        <v>621</v>
      </c>
      <c r="C50" s="146" t="s">
        <v>123</v>
      </c>
      <c r="D50" s="147" t="s">
        <v>539</v>
      </c>
      <c r="E50" s="148"/>
      <c r="F50" s="148"/>
      <c r="G50" s="126">
        <v>4</v>
      </c>
      <c r="H50" s="326">
        <f>AVERAGE(G50:G51)</f>
        <v>4</v>
      </c>
      <c r="I50" s="126">
        <v>4</v>
      </c>
      <c r="J50" s="326">
        <f>AVERAGE(I50:I51)</f>
        <v>4</v>
      </c>
    </row>
    <row r="51" spans="1:10" s="125" customFormat="1" ht="12" x14ac:dyDescent="0.15">
      <c r="A51" s="323"/>
      <c r="B51" s="325"/>
      <c r="C51" s="152" t="s">
        <v>124</v>
      </c>
      <c r="D51" s="153" t="s">
        <v>540</v>
      </c>
      <c r="E51" s="154"/>
      <c r="F51" s="154"/>
      <c r="G51" s="128">
        <v>4</v>
      </c>
      <c r="H51" s="326"/>
      <c r="I51" s="128">
        <v>4</v>
      </c>
      <c r="J51" s="326"/>
    </row>
    <row r="52" spans="1:10" s="125" customFormat="1" ht="12" x14ac:dyDescent="0.15">
      <c r="A52" s="322" t="s">
        <v>541</v>
      </c>
      <c r="B52" s="324" t="s">
        <v>622</v>
      </c>
      <c r="C52" s="146" t="s">
        <v>126</v>
      </c>
      <c r="D52" s="147" t="s">
        <v>543</v>
      </c>
      <c r="E52" s="148"/>
      <c r="F52" s="148"/>
      <c r="G52" s="126">
        <v>4</v>
      </c>
      <c r="H52" s="326">
        <f>AVERAGE(G52:G54)</f>
        <v>4</v>
      </c>
      <c r="I52" s="126">
        <v>4</v>
      </c>
      <c r="J52" s="326">
        <f>AVERAGE(I52:I54)</f>
        <v>4</v>
      </c>
    </row>
    <row r="53" spans="1:10" s="125" customFormat="1" ht="12" x14ac:dyDescent="0.15">
      <c r="A53" s="328"/>
      <c r="B53" s="329"/>
      <c r="C53" s="149" t="s">
        <v>127</v>
      </c>
      <c r="D53" s="150" t="s">
        <v>544</v>
      </c>
      <c r="E53" s="151"/>
      <c r="F53" s="151"/>
      <c r="G53" s="127">
        <v>4</v>
      </c>
      <c r="H53" s="326"/>
      <c r="I53" s="127">
        <v>4</v>
      </c>
      <c r="J53" s="326"/>
    </row>
    <row r="54" spans="1:10" s="125" customFormat="1" ht="12" x14ac:dyDescent="0.15">
      <c r="A54" s="323"/>
      <c r="B54" s="325"/>
      <c r="C54" s="152" t="s">
        <v>128</v>
      </c>
      <c r="D54" s="153" t="s">
        <v>545</v>
      </c>
      <c r="E54" s="154"/>
      <c r="F54" s="154"/>
      <c r="G54" s="128">
        <v>4</v>
      </c>
      <c r="H54" s="326"/>
      <c r="I54" s="128">
        <v>4</v>
      </c>
      <c r="J54" s="326"/>
    </row>
    <row r="55" spans="1:10" s="125" customFormat="1" ht="12" x14ac:dyDescent="0.15">
      <c r="A55" s="322" t="s">
        <v>547</v>
      </c>
      <c r="B55" s="324" t="s">
        <v>623</v>
      </c>
      <c r="C55" s="146" t="s">
        <v>130</v>
      </c>
      <c r="D55" s="147" t="s">
        <v>546</v>
      </c>
      <c r="E55" s="148"/>
      <c r="F55" s="148"/>
      <c r="G55" s="126">
        <v>3.5</v>
      </c>
      <c r="H55" s="326">
        <f>AVERAGE(G55:G58)</f>
        <v>3.875</v>
      </c>
      <c r="I55" s="126">
        <v>3.5</v>
      </c>
      <c r="J55" s="326">
        <f>AVERAGE(I55:I58)</f>
        <v>3.875</v>
      </c>
    </row>
    <row r="56" spans="1:10" s="125" customFormat="1" ht="12" x14ac:dyDescent="0.15">
      <c r="A56" s="328"/>
      <c r="B56" s="329"/>
      <c r="C56" s="149" t="s">
        <v>131</v>
      </c>
      <c r="D56" s="150" t="s">
        <v>548</v>
      </c>
      <c r="E56" s="151"/>
      <c r="F56" s="151"/>
      <c r="G56" s="127">
        <v>4</v>
      </c>
      <c r="H56" s="326"/>
      <c r="I56" s="127">
        <v>4</v>
      </c>
      <c r="J56" s="326"/>
    </row>
    <row r="57" spans="1:10" s="125" customFormat="1" ht="12" x14ac:dyDescent="0.15">
      <c r="A57" s="328"/>
      <c r="B57" s="329"/>
      <c r="C57" s="149" t="s">
        <v>132</v>
      </c>
      <c r="D57" s="150" t="s">
        <v>549</v>
      </c>
      <c r="E57" s="151"/>
      <c r="F57" s="151"/>
      <c r="G57" s="127">
        <v>4</v>
      </c>
      <c r="H57" s="326"/>
      <c r="I57" s="127">
        <v>4</v>
      </c>
      <c r="J57" s="326"/>
    </row>
    <row r="58" spans="1:10" s="125" customFormat="1" ht="12" x14ac:dyDescent="0.15">
      <c r="A58" s="323"/>
      <c r="B58" s="325"/>
      <c r="C58" s="152" t="s">
        <v>133</v>
      </c>
      <c r="D58" s="153" t="s">
        <v>550</v>
      </c>
      <c r="E58" s="154"/>
      <c r="F58" s="154"/>
      <c r="G58" s="128">
        <v>4</v>
      </c>
      <c r="H58" s="326"/>
      <c r="I58" s="128">
        <v>4</v>
      </c>
      <c r="J58" s="326"/>
    </row>
    <row r="59" spans="1:10" s="125" customFormat="1" ht="12" x14ac:dyDescent="0.15">
      <c r="A59" s="322" t="s">
        <v>551</v>
      </c>
      <c r="B59" s="324" t="s">
        <v>632</v>
      </c>
      <c r="C59" s="146" t="s">
        <v>135</v>
      </c>
      <c r="D59" s="147" t="s">
        <v>552</v>
      </c>
      <c r="E59" s="148"/>
      <c r="F59" s="148"/>
      <c r="G59" s="126">
        <v>4</v>
      </c>
      <c r="H59" s="326">
        <f>AVERAGE(G59:G62)</f>
        <v>4</v>
      </c>
      <c r="I59" s="126">
        <v>4</v>
      </c>
      <c r="J59" s="326">
        <f>AVERAGE(I59:I62)</f>
        <v>4</v>
      </c>
    </row>
    <row r="60" spans="1:10" s="125" customFormat="1" ht="12" x14ac:dyDescent="0.15">
      <c r="A60" s="328"/>
      <c r="B60" s="329"/>
      <c r="C60" s="149" t="s">
        <v>136</v>
      </c>
      <c r="D60" s="150" t="s">
        <v>553</v>
      </c>
      <c r="E60" s="151"/>
      <c r="F60" s="151"/>
      <c r="G60" s="127">
        <v>4</v>
      </c>
      <c r="H60" s="326"/>
      <c r="I60" s="127">
        <v>4</v>
      </c>
      <c r="J60" s="326"/>
    </row>
    <row r="61" spans="1:10" s="125" customFormat="1" ht="12" x14ac:dyDescent="0.15">
      <c r="A61" s="328"/>
      <c r="B61" s="329"/>
      <c r="C61" s="149" t="s">
        <v>137</v>
      </c>
      <c r="D61" s="150" t="s">
        <v>554</v>
      </c>
      <c r="E61" s="151"/>
      <c r="F61" s="151"/>
      <c r="G61" s="127">
        <v>4</v>
      </c>
      <c r="H61" s="326"/>
      <c r="I61" s="127">
        <v>4</v>
      </c>
      <c r="J61" s="326"/>
    </row>
    <row r="62" spans="1:10" s="125" customFormat="1" ht="12" x14ac:dyDescent="0.15">
      <c r="A62" s="323"/>
      <c r="B62" s="325"/>
      <c r="C62" s="152" t="s">
        <v>139</v>
      </c>
      <c r="D62" s="153" t="s">
        <v>555</v>
      </c>
      <c r="E62" s="154"/>
      <c r="F62" s="154"/>
      <c r="G62" s="128">
        <v>4</v>
      </c>
      <c r="H62" s="326"/>
      <c r="I62" s="128">
        <v>4</v>
      </c>
      <c r="J62" s="326"/>
    </row>
    <row r="63" spans="1:10" s="125" customFormat="1" ht="12" x14ac:dyDescent="0.15">
      <c r="A63" s="322" t="s">
        <v>556</v>
      </c>
      <c r="B63" s="324" t="s">
        <v>557</v>
      </c>
      <c r="C63" s="146" t="s">
        <v>140</v>
      </c>
      <c r="D63" s="147" t="s">
        <v>557</v>
      </c>
      <c r="E63" s="148"/>
      <c r="F63" s="148"/>
      <c r="G63" s="126">
        <v>4</v>
      </c>
      <c r="H63" s="326">
        <f>AVERAGE(G63:G64)</f>
        <v>4</v>
      </c>
      <c r="I63" s="126">
        <v>4</v>
      </c>
      <c r="J63" s="326">
        <f>AVERAGE(I63:I64)</f>
        <v>4</v>
      </c>
    </row>
    <row r="64" spans="1:10" s="125" customFormat="1" ht="12" x14ac:dyDescent="0.15">
      <c r="A64" s="323"/>
      <c r="B64" s="325"/>
      <c r="C64" s="152" t="s">
        <v>141</v>
      </c>
      <c r="D64" s="153" t="s">
        <v>558</v>
      </c>
      <c r="E64" s="154"/>
      <c r="F64" s="154"/>
      <c r="G64" s="128">
        <v>4</v>
      </c>
      <c r="H64" s="326"/>
      <c r="I64" s="128">
        <v>4</v>
      </c>
      <c r="J64" s="326"/>
    </row>
    <row r="65" spans="1:10" s="125" customFormat="1" ht="12.75" thickBot="1" x14ac:dyDescent="0.2">
      <c r="A65" s="157" t="s">
        <v>559</v>
      </c>
      <c r="B65" s="158" t="s">
        <v>560</v>
      </c>
      <c r="C65" s="159" t="s">
        <v>144</v>
      </c>
      <c r="D65" s="160" t="s">
        <v>560</v>
      </c>
      <c r="E65" s="161"/>
      <c r="F65" s="161"/>
      <c r="G65" s="129">
        <v>4</v>
      </c>
      <c r="H65" s="129">
        <f>AVERAGE(G65)</f>
        <v>4</v>
      </c>
      <c r="I65" s="129">
        <v>4</v>
      </c>
      <c r="J65" s="129">
        <f>AVERAGE(I65)</f>
        <v>4</v>
      </c>
    </row>
    <row r="66" spans="1:10" s="125" customFormat="1" ht="12" x14ac:dyDescent="0.15"/>
    <row r="67" spans="1:10" s="125" customFormat="1" ht="12" x14ac:dyDescent="0.15"/>
    <row r="68" spans="1:10" s="125" customFormat="1" ht="12" x14ac:dyDescent="0.15"/>
    <row r="69" spans="1:10" s="125" customFormat="1" ht="12" x14ac:dyDescent="0.15"/>
    <row r="70" spans="1:10" s="125" customFormat="1" ht="12" x14ac:dyDescent="0.15"/>
    <row r="71" spans="1:10" s="125" customFormat="1" ht="12" x14ac:dyDescent="0.15"/>
    <row r="72" spans="1:10" s="125" customFormat="1" ht="12" x14ac:dyDescent="0.15"/>
    <row r="73" spans="1:10" s="125" customFormat="1" ht="12" x14ac:dyDescent="0.15"/>
  </sheetData>
  <mergeCells count="53">
    <mergeCell ref="A63:A64"/>
    <mergeCell ref="B63:B64"/>
    <mergeCell ref="H63:H64"/>
    <mergeCell ref="J63:J64"/>
    <mergeCell ref="A55:A58"/>
    <mergeCell ref="B55:B58"/>
    <mergeCell ref="H55:H58"/>
    <mergeCell ref="J55:J58"/>
    <mergeCell ref="A59:A62"/>
    <mergeCell ref="B59:B62"/>
    <mergeCell ref="H59:H62"/>
    <mergeCell ref="J59:J62"/>
    <mergeCell ref="A50:A51"/>
    <mergeCell ref="B50:B51"/>
    <mergeCell ref="H50:H51"/>
    <mergeCell ref="J50:J51"/>
    <mergeCell ref="A52:A54"/>
    <mergeCell ref="B52:B54"/>
    <mergeCell ref="H52:H54"/>
    <mergeCell ref="J52:J54"/>
    <mergeCell ref="A41:A43"/>
    <mergeCell ref="B41:B43"/>
    <mergeCell ref="H41:H43"/>
    <mergeCell ref="J41:J43"/>
    <mergeCell ref="A44:A49"/>
    <mergeCell ref="B44:B49"/>
    <mergeCell ref="H44:H49"/>
    <mergeCell ref="J44:J49"/>
    <mergeCell ref="A35:A40"/>
    <mergeCell ref="B35:B40"/>
    <mergeCell ref="H35:H40"/>
    <mergeCell ref="J35:J40"/>
    <mergeCell ref="K35:N35"/>
    <mergeCell ref="K36:N36"/>
    <mergeCell ref="K26:N26"/>
    <mergeCell ref="K27:N27"/>
    <mergeCell ref="K28:N28"/>
    <mergeCell ref="A29:A34"/>
    <mergeCell ref="B29:B34"/>
    <mergeCell ref="H29:H34"/>
    <mergeCell ref="J29:J34"/>
    <mergeCell ref="K29:N29"/>
    <mergeCell ref="K30:N30"/>
    <mergeCell ref="K31:N31"/>
    <mergeCell ref="I26:J27"/>
    <mergeCell ref="K32:N32"/>
    <mergeCell ref="K33:N33"/>
    <mergeCell ref="K34:N34"/>
    <mergeCell ref="A1:H1"/>
    <mergeCell ref="A26:B27"/>
    <mergeCell ref="C26:C27"/>
    <mergeCell ref="D26:F27"/>
    <mergeCell ref="G26:H27"/>
  </mergeCells>
  <phoneticPr fontId="2"/>
  <printOptions horizontalCentered="1" verticalCentered="1"/>
  <pageMargins left="0.70866141732283472" right="0.70866141732283472" top="0.35433070866141736" bottom="0.35433070866141736" header="0.31496062992125984" footer="0.31496062992125984"/>
  <pageSetup paperSize="9" scale="9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R6年度☑シート （行幅調整済）</vt:lpstr>
      <vt:lpstr>R6年度 会議資料(レーダーチャート）</vt:lpstr>
      <vt:lpstr>R6年度 会議資料(レーダーチャート） (2)</vt:lpstr>
      <vt:lpstr>Sheet2</vt:lpstr>
      <vt:lpstr>'R6年度 会議資料(レーダーチャート）'!Print_Area</vt:lpstr>
      <vt:lpstr>'R6年度 会議資料(レーダーチャート）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R6年度学校評価レーダーチャートと評価</dc:title>
  <dc:creator>n-yoshioka</dc:creator>
  <cp:lastModifiedBy>那佐 一樹</cp:lastModifiedBy>
  <cp:lastPrinted>2025-03-04T10:06:05Z</cp:lastPrinted>
  <dcterms:created xsi:type="dcterms:W3CDTF">2015-11-27T05:46:53Z</dcterms:created>
  <dcterms:modified xsi:type="dcterms:W3CDTF">2025-04-10T04:19:55Z</dcterms:modified>
</cp:coreProperties>
</file>